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2"/>
  <workbookPr/>
  <mc:AlternateContent xmlns:mc="http://schemas.openxmlformats.org/markup-compatibility/2006">
    <mc:Choice Requires="x15">
      <x15ac:absPath xmlns:x15ac="http://schemas.microsoft.com/office/spreadsheetml/2010/11/ac" url="/Users/avec4/Desktop/"/>
    </mc:Choice>
  </mc:AlternateContent>
  <xr:revisionPtr revIDLastSave="0" documentId="13_ncr:1_{4B12ECAE-7451-DA4B-B91A-5E861BE25A22}" xr6:coauthVersionLast="36" xr6:coauthVersionMax="36" xr10:uidLastSave="{00000000-0000-0000-0000-000000000000}"/>
  <bookViews>
    <workbookView xWindow="10980" yWindow="460" windowWidth="31480" windowHeight="27000" activeTab="1" xr2:uid="{40F37C13-0B73-3849-97F2-A5A96DC9E898}"/>
  </bookViews>
  <sheets>
    <sheet name="御見積" sheetId="2" r:id="rId1"/>
    <sheet name="納品書(明細書)" sheetId="1" r:id="rId2"/>
  </sheets>
  <definedNames>
    <definedName name="_xlnm.Print_Area" localSheetId="0">御見積!$A$1:$R$76</definedName>
    <definedName name="_xlnm.Print_Area" localSheetId="1">'納品書(明細書)'!$A$1:$CP$108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K101" i="1" l="1"/>
  <c r="BF21" i="1" l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7" i="1"/>
  <c r="Z107" i="1" l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CK102" i="1" s="1"/>
  <c r="CK103" i="1" s="1"/>
  <c r="CK104" i="1" s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CK94" i="1"/>
  <c r="CK95" i="1"/>
  <c r="CK96" i="1"/>
  <c r="CK9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K74" i="1"/>
  <c r="CK75" i="1"/>
  <c r="CK76" i="1"/>
  <c r="CK77" i="1"/>
  <c r="CK78" i="1"/>
  <c r="CK79" i="1"/>
  <c r="CK80" i="1"/>
  <c r="CK81" i="1"/>
  <c r="CK82" i="1"/>
  <c r="CK83" i="1"/>
  <c r="CK84" i="1"/>
  <c r="CK85" i="1"/>
  <c r="CK86" i="1"/>
  <c r="CK87" i="1"/>
  <c r="CK88" i="1"/>
  <c r="CK89" i="1"/>
  <c r="CK90" i="1"/>
  <c r="CK91" i="1"/>
  <c r="BU102" i="1" s="1"/>
  <c r="CK105" i="1" l="1"/>
  <c r="CK106" i="1" s="1"/>
  <c r="H49" i="2"/>
  <c r="M49" i="2" l="1"/>
  <c r="O1" i="2"/>
  <c r="CE1" i="1" l="1"/>
  <c r="CK7" i="1" l="1"/>
  <c r="CK100" i="1"/>
  <c r="CK99" i="1"/>
  <c r="CK93" i="1"/>
  <c r="Z7" i="1"/>
  <c r="BU103" i="1" l="1"/>
  <c r="BU104" i="1" s="1"/>
  <c r="H47" i="2" l="1"/>
  <c r="BU105" i="1"/>
  <c r="AI4" i="1"/>
  <c r="M47" i="2" l="1"/>
  <c r="BU106" i="1"/>
  <c r="BU107" i="1" s="1"/>
  <c r="K39" i="2"/>
  <c r="M4" i="1" l="1"/>
  <c r="G39" i="2"/>
</calcChain>
</file>

<file path=xl/sharedStrings.xml><?xml version="1.0" encoding="utf-8"?>
<sst xmlns="http://schemas.openxmlformats.org/spreadsheetml/2006/main" count="388" uniqueCount="351">
  <si>
    <t>項目</t>
    <rPh sb="0" eb="2">
      <t>コウモk</t>
    </rPh>
    <phoneticPr fontId="2"/>
  </si>
  <si>
    <t>商品名</t>
    <rPh sb="0" eb="1">
      <t>ショウh</t>
    </rPh>
    <phoneticPr fontId="2"/>
  </si>
  <si>
    <t>数量</t>
    <rPh sb="0" eb="1">
      <t>ス</t>
    </rPh>
    <phoneticPr fontId="2"/>
  </si>
  <si>
    <t>金額（税抜）</t>
    <rPh sb="0" eb="1">
      <t>キn</t>
    </rPh>
    <phoneticPr fontId="2"/>
  </si>
  <si>
    <t>今治フェイスタオル</t>
    <rPh sb="0" eb="2">
      <t>イm</t>
    </rPh>
    <phoneticPr fontId="2"/>
  </si>
  <si>
    <t>ホテルフェイスタオル</t>
    <phoneticPr fontId="1"/>
  </si>
  <si>
    <t>フェイスタオルパック (5 枚 )</t>
    <phoneticPr fontId="1"/>
  </si>
  <si>
    <t>今治バスタオル</t>
    <rPh sb="0" eb="1">
      <t>イマバr</t>
    </rPh>
    <phoneticPr fontId="1"/>
  </si>
  <si>
    <t>大判バスタオル</t>
    <phoneticPr fontId="1"/>
  </si>
  <si>
    <t>ウェットティッシュ</t>
    <phoneticPr fontId="1"/>
  </si>
  <si>
    <t>ティッシュペーパー鼻セレブ</t>
    <rPh sb="0" eb="1">
      <t>ハn</t>
    </rPh>
    <phoneticPr fontId="1"/>
  </si>
  <si>
    <t>綿棒</t>
    <rPh sb="0" eb="2">
      <t>メn</t>
    </rPh>
    <phoneticPr fontId="1"/>
  </si>
  <si>
    <t>ペットボトルストロー</t>
    <phoneticPr fontId="1"/>
  </si>
  <si>
    <t>ペットボトルキャップ</t>
    <phoneticPr fontId="1"/>
  </si>
  <si>
    <t>スリッパ(M)ライトブラウン</t>
    <rPh sb="0" eb="1">
      <t>ラ</t>
    </rPh>
    <phoneticPr fontId="1"/>
  </si>
  <si>
    <t>スリッパ(L)ブラウン</t>
    <phoneticPr fontId="1"/>
  </si>
  <si>
    <t>ボアスリッパ(M)ベージュ</t>
    <phoneticPr fontId="1"/>
  </si>
  <si>
    <t>ボアスリッパ(M)ブラウン</t>
    <phoneticPr fontId="1"/>
  </si>
  <si>
    <t>子供スリッパ</t>
    <phoneticPr fontId="1"/>
  </si>
  <si>
    <t>お菓子かご(S)</t>
    <phoneticPr fontId="1"/>
  </si>
  <si>
    <t>マドラー</t>
    <phoneticPr fontId="1"/>
  </si>
  <si>
    <t>紙コップ(40個入)</t>
    <rPh sb="0" eb="1">
      <t>カm</t>
    </rPh>
    <phoneticPr fontId="1"/>
  </si>
  <si>
    <t>延長コード</t>
    <phoneticPr fontId="1"/>
  </si>
  <si>
    <t>コットン</t>
    <phoneticPr fontId="1"/>
  </si>
  <si>
    <t>ひざ掛け</t>
    <rPh sb="0" eb="1">
      <t>カケ</t>
    </rPh>
    <phoneticPr fontId="1"/>
  </si>
  <si>
    <t>ハンガー</t>
    <phoneticPr fontId="1"/>
  </si>
  <si>
    <t>ハンガーラック</t>
    <phoneticPr fontId="1"/>
  </si>
  <si>
    <t>バスローブ</t>
    <phoneticPr fontId="1"/>
  </si>
  <si>
    <t>わりばし</t>
    <phoneticPr fontId="1"/>
  </si>
  <si>
    <t>プラスプーン</t>
    <phoneticPr fontId="1"/>
  </si>
  <si>
    <t>プラフォーク</t>
    <phoneticPr fontId="1"/>
  </si>
  <si>
    <t>紙皿</t>
    <phoneticPr fontId="1"/>
  </si>
  <si>
    <t>使い捨てボウル</t>
    <phoneticPr fontId="1"/>
  </si>
  <si>
    <t>紙コップ(80個入)</t>
    <phoneticPr fontId="1"/>
  </si>
  <si>
    <t>お菓子かご(M)</t>
    <rPh sb="0" eb="1">
      <t>オカsh</t>
    </rPh>
    <phoneticPr fontId="1"/>
  </si>
  <si>
    <t>お菓子かご(L)</t>
    <phoneticPr fontId="1"/>
  </si>
  <si>
    <t>ジップロック</t>
    <phoneticPr fontId="1"/>
  </si>
  <si>
    <t>クーラーバッグ</t>
    <phoneticPr fontId="1"/>
  </si>
  <si>
    <t>フタ付折りたたみコンテナ</t>
    <rPh sb="0" eb="1">
      <t>ツキ</t>
    </rPh>
    <phoneticPr fontId="1"/>
  </si>
  <si>
    <t>コンテナキャリー</t>
    <phoneticPr fontId="1"/>
  </si>
  <si>
    <t>クリアケース(S)</t>
    <phoneticPr fontId="1"/>
  </si>
  <si>
    <t>クリアケース(M)</t>
    <phoneticPr fontId="1"/>
  </si>
  <si>
    <t>クリアケース(L)</t>
    <phoneticPr fontId="1"/>
  </si>
  <si>
    <t>EVOLTA(単1)2本セット</t>
    <rPh sb="0" eb="1">
      <t>タン</t>
    </rPh>
    <phoneticPr fontId="1"/>
  </si>
  <si>
    <t>EVOLTA(単2)2本セット</t>
    <phoneticPr fontId="1"/>
  </si>
  <si>
    <t>EVOLTA(単3)2本セット</t>
    <phoneticPr fontId="1"/>
  </si>
  <si>
    <t>EVOLTA(単3)10本セット</t>
    <phoneticPr fontId="1"/>
  </si>
  <si>
    <t>EVOLTA(単4)2本セット</t>
    <phoneticPr fontId="1"/>
  </si>
  <si>
    <t>EVOLTA(単4)10本セット</t>
    <phoneticPr fontId="1"/>
  </si>
  <si>
    <t>ティッシュペーパー</t>
    <rPh sb="0" eb="1">
      <t>ティッシュペーパー</t>
    </rPh>
    <phoneticPr fontId="1"/>
  </si>
  <si>
    <t>キッチンペーパー箱型</t>
    <rPh sb="0" eb="1">
      <t>ハk</t>
    </rPh>
    <phoneticPr fontId="1"/>
  </si>
  <si>
    <t>キッチンペーパー4ロール</t>
    <rPh sb="0" eb="2">
      <t>キッチンペーパー</t>
    </rPh>
    <phoneticPr fontId="1"/>
  </si>
  <si>
    <t>トイレットペーパー</t>
    <phoneticPr fontId="1"/>
  </si>
  <si>
    <t>泡ハンドソープ</t>
    <phoneticPr fontId="1"/>
  </si>
  <si>
    <t>マスク</t>
    <phoneticPr fontId="1"/>
  </si>
  <si>
    <t>ぞうきん</t>
    <phoneticPr fontId="1"/>
  </si>
  <si>
    <t>巻き尺(50m)</t>
    <phoneticPr fontId="1"/>
  </si>
  <si>
    <t>霧吹き</t>
    <phoneticPr fontId="1"/>
  </si>
  <si>
    <t>手ぴかジェル</t>
    <phoneticPr fontId="1"/>
  </si>
  <si>
    <t>ストップウォッチ</t>
    <phoneticPr fontId="1"/>
  </si>
  <si>
    <t>白シーツ</t>
    <phoneticPr fontId="1"/>
  </si>
  <si>
    <t>シールはがしスプレー</t>
    <phoneticPr fontId="1"/>
  </si>
  <si>
    <t>テグス</t>
    <phoneticPr fontId="1"/>
  </si>
  <si>
    <t>ゴミ袋(90L)</t>
    <rPh sb="0" eb="1">
      <t>ブクロ</t>
    </rPh>
    <phoneticPr fontId="1"/>
  </si>
  <si>
    <t>ゴミ袋(70L)</t>
    <phoneticPr fontId="1"/>
  </si>
  <si>
    <t>ゴミ袋(45L)</t>
    <phoneticPr fontId="1"/>
  </si>
  <si>
    <t>弁当袋</t>
    <phoneticPr fontId="1"/>
  </si>
  <si>
    <t>滑り止め無し</t>
    <rPh sb="0" eb="1">
      <t>ナシ</t>
    </rPh>
    <phoneticPr fontId="1"/>
  </si>
  <si>
    <t>滑り止め有り</t>
    <rPh sb="0" eb="1">
      <t>ナシ</t>
    </rPh>
    <phoneticPr fontId="1"/>
  </si>
  <si>
    <t>白(純綿)</t>
    <rPh sb="0" eb="1">
      <t>シr</t>
    </rPh>
    <phoneticPr fontId="1"/>
  </si>
  <si>
    <t>白(金剛打)</t>
    <rPh sb="0" eb="1">
      <t>コn</t>
    </rPh>
    <phoneticPr fontId="1"/>
  </si>
  <si>
    <t>黒(金剛打)</t>
    <rPh sb="0" eb="1">
      <t>クr</t>
    </rPh>
    <phoneticPr fontId="1"/>
  </si>
  <si>
    <t>K-LINEスプレー(マット)</t>
    <phoneticPr fontId="1"/>
  </si>
  <si>
    <t>K-LINEスプレー(セミマット)</t>
    <phoneticPr fontId="1"/>
  </si>
  <si>
    <t>ダリングクリーナー</t>
    <phoneticPr fontId="1"/>
  </si>
  <si>
    <t>アベンヌ</t>
    <phoneticPr fontId="1"/>
  </si>
  <si>
    <t>エビアン</t>
    <phoneticPr fontId="1"/>
  </si>
  <si>
    <t>ガラスクリーナー</t>
    <phoneticPr fontId="1"/>
  </si>
  <si>
    <t>グラスター</t>
    <phoneticPr fontId="1"/>
  </si>
  <si>
    <t>KURE 5-56</t>
    <phoneticPr fontId="1"/>
  </si>
  <si>
    <t>シルバー</t>
    <phoneticPr fontId="1"/>
  </si>
  <si>
    <t>ブラック</t>
    <phoneticPr fontId="1"/>
  </si>
  <si>
    <t>上質ウエス</t>
    <phoneticPr fontId="1"/>
  </si>
  <si>
    <t>キングメリヤスウエス</t>
    <phoneticPr fontId="1"/>
  </si>
  <si>
    <t>おむつウエス(2kgカット)</t>
    <phoneticPr fontId="1"/>
  </si>
  <si>
    <t>おむつウエス(3kgノーカット)</t>
    <phoneticPr fontId="1"/>
  </si>
  <si>
    <t>シャツウエス</t>
    <phoneticPr fontId="1"/>
  </si>
  <si>
    <t>救急セット</t>
    <phoneticPr fontId="1"/>
  </si>
  <si>
    <t>金額</t>
    <rPh sb="0" eb="2">
      <t>キn</t>
    </rPh>
    <phoneticPr fontId="1"/>
  </si>
  <si>
    <t>メガネ拭き（ウェット）</t>
    <phoneticPr fontId="1"/>
  </si>
  <si>
    <t>メガネ拭き（ドライ）</t>
    <phoneticPr fontId="1"/>
  </si>
  <si>
    <t>サッサ</t>
    <phoneticPr fontId="1"/>
  </si>
  <si>
    <t>ブロアー</t>
    <phoneticPr fontId="1"/>
  </si>
  <si>
    <t>エアダスタースプレー</t>
    <phoneticPr fontId="1"/>
  </si>
  <si>
    <t>白手袋</t>
    <phoneticPr fontId="1"/>
  </si>
  <si>
    <t>無水アルコール</t>
    <phoneticPr fontId="1"/>
  </si>
  <si>
    <t>ピンセット</t>
    <phoneticPr fontId="1"/>
  </si>
  <si>
    <t>爪楊枝</t>
    <phoneticPr fontId="1"/>
  </si>
  <si>
    <t>除光液</t>
    <phoneticPr fontId="1"/>
  </si>
  <si>
    <t>タッパー（M）</t>
    <phoneticPr fontId="1"/>
  </si>
  <si>
    <t>タッパー（L）</t>
    <phoneticPr fontId="1"/>
  </si>
  <si>
    <t>商品ケース(平型)</t>
    <phoneticPr fontId="1"/>
  </si>
  <si>
    <t>商品ケース(箱型)</t>
    <phoneticPr fontId="1"/>
  </si>
  <si>
    <t>ホワイトボード(黒×白)</t>
    <phoneticPr fontId="1"/>
  </si>
  <si>
    <t>ホワイトボード(赤×白)</t>
    <phoneticPr fontId="1"/>
  </si>
  <si>
    <t>木製カチンコ</t>
    <phoneticPr fontId="1"/>
  </si>
  <si>
    <t>アクリル黒板カチンコ</t>
    <phoneticPr fontId="1"/>
  </si>
  <si>
    <t>アクリルカチンコ(黒×白)</t>
    <phoneticPr fontId="1"/>
  </si>
  <si>
    <t>アクリルカチンコ(カラー)</t>
    <phoneticPr fontId="1"/>
  </si>
  <si>
    <t>ホワイトボードマーカー(黒)</t>
    <phoneticPr fontId="1"/>
  </si>
  <si>
    <t>ホワイトボードマーカー(赤)</t>
    <phoneticPr fontId="1"/>
  </si>
  <si>
    <t>スティックのり</t>
    <phoneticPr fontId="1"/>
  </si>
  <si>
    <t>テープのり（弱粘着）</t>
    <phoneticPr fontId="1"/>
  </si>
  <si>
    <t>瞬間接着剤</t>
    <phoneticPr fontId="1"/>
  </si>
  <si>
    <t>修正テープ</t>
    <phoneticPr fontId="1"/>
  </si>
  <si>
    <t>ダブルクリップ</t>
    <phoneticPr fontId="1"/>
  </si>
  <si>
    <t>ゼムクリップ</t>
    <phoneticPr fontId="1"/>
  </si>
  <si>
    <t>カッター</t>
    <phoneticPr fontId="1"/>
  </si>
  <si>
    <t>ハサミ</t>
    <phoneticPr fontId="1"/>
  </si>
  <si>
    <t>ホチキス</t>
    <phoneticPr fontId="1"/>
  </si>
  <si>
    <t>ホチキス芯</t>
    <phoneticPr fontId="1"/>
  </si>
  <si>
    <t>ポストイット</t>
    <phoneticPr fontId="1"/>
  </si>
  <si>
    <t>2つ折りスクリプトボード</t>
    <phoneticPr fontId="1"/>
  </si>
  <si>
    <t>じゃばらファイル</t>
    <phoneticPr fontId="1"/>
  </si>
  <si>
    <t>じゃばらファイル（大）</t>
    <phoneticPr fontId="1"/>
  </si>
  <si>
    <t>４段書類ケース</t>
    <phoneticPr fontId="1"/>
  </si>
  <si>
    <t>スケッチブック</t>
    <phoneticPr fontId="1"/>
  </si>
  <si>
    <t>デルマ　1本 (黒)</t>
    <phoneticPr fontId="1"/>
  </si>
  <si>
    <t>デルマ　1本 (黄)</t>
    <rPh sb="0" eb="1">
      <t>キ</t>
    </rPh>
    <phoneticPr fontId="1"/>
  </si>
  <si>
    <t>デルマ　1本 (白)</t>
    <rPh sb="0" eb="1">
      <t>シr</t>
    </rPh>
    <phoneticPr fontId="1"/>
  </si>
  <si>
    <t>デルマ　1本 (赤)</t>
    <rPh sb="0" eb="1">
      <t>アk</t>
    </rPh>
    <phoneticPr fontId="1"/>
  </si>
  <si>
    <t>デルマ　12色</t>
    <rPh sb="0" eb="1">
      <t>アk</t>
    </rPh>
    <phoneticPr fontId="1"/>
  </si>
  <si>
    <t>マッキー細(黒)</t>
    <rPh sb="0" eb="1">
      <t>ホs</t>
    </rPh>
    <phoneticPr fontId="1"/>
  </si>
  <si>
    <t>マッキー太(黒)</t>
    <rPh sb="0" eb="1">
      <t>ホs</t>
    </rPh>
    <phoneticPr fontId="1"/>
  </si>
  <si>
    <t>マッキー細(赤)</t>
    <rPh sb="0" eb="1">
      <t>ホs</t>
    </rPh>
    <phoneticPr fontId="1"/>
  </si>
  <si>
    <t>マッキー細(青)</t>
    <rPh sb="0" eb="1">
      <t>ホs</t>
    </rPh>
    <phoneticPr fontId="1"/>
  </si>
  <si>
    <t>マッキー太(赤)</t>
    <rPh sb="0" eb="1">
      <t>ホs</t>
    </rPh>
    <phoneticPr fontId="1"/>
  </si>
  <si>
    <t>マッキー太(青)</t>
    <rPh sb="0" eb="1">
      <t>ホs</t>
    </rPh>
    <phoneticPr fontId="1"/>
  </si>
  <si>
    <t>シャープペンシル</t>
    <phoneticPr fontId="1"/>
  </si>
  <si>
    <t>鉛筆(削り済み)</t>
    <phoneticPr fontId="1"/>
  </si>
  <si>
    <t>消しゴム</t>
    <phoneticPr fontId="1"/>
  </si>
  <si>
    <t>フリクションペン (黒)</t>
    <phoneticPr fontId="1"/>
  </si>
  <si>
    <t>フリクションペン (赤)</t>
    <rPh sb="0" eb="1">
      <t>アk</t>
    </rPh>
    <phoneticPr fontId="1"/>
  </si>
  <si>
    <t>フリクションペン (青)</t>
    <rPh sb="0" eb="1">
      <t>ア</t>
    </rPh>
    <phoneticPr fontId="1"/>
  </si>
  <si>
    <t>3色フリクションペン</t>
    <rPh sb="0" eb="1">
      <t>ショkア</t>
    </rPh>
    <phoneticPr fontId="1"/>
  </si>
  <si>
    <t>ボールペン (黒)</t>
    <phoneticPr fontId="1"/>
  </si>
  <si>
    <t>ボールペン (赤)</t>
    <rPh sb="0" eb="1">
      <t>アk</t>
    </rPh>
    <phoneticPr fontId="1"/>
  </si>
  <si>
    <t>３色ボールペン</t>
    <rPh sb="0" eb="7">
      <t>アk</t>
    </rPh>
    <phoneticPr fontId="1"/>
  </si>
  <si>
    <t>ボールペン (黒) 10本</t>
    <rPh sb="0" eb="1">
      <t>ホn</t>
    </rPh>
    <phoneticPr fontId="1"/>
  </si>
  <si>
    <t>ステンレス定規</t>
    <phoneticPr fontId="1"/>
  </si>
  <si>
    <t>プラスチック定規</t>
    <phoneticPr fontId="1"/>
  </si>
  <si>
    <t>カッターマット (A4)</t>
    <phoneticPr fontId="1"/>
  </si>
  <si>
    <t>カッターマット (A3)</t>
    <phoneticPr fontId="1"/>
  </si>
  <si>
    <t>A4メッシュケース</t>
    <phoneticPr fontId="1"/>
  </si>
  <si>
    <t>合成クロマキーテープ(RG)</t>
    <phoneticPr fontId="1"/>
  </si>
  <si>
    <t>合成クロマキーテープ(DG)</t>
    <phoneticPr fontId="1"/>
  </si>
  <si>
    <t>合成クロマキーテープ(RB)</t>
    <phoneticPr fontId="1"/>
  </si>
  <si>
    <t>合成クロマキーテープ(DB)</t>
    <phoneticPr fontId="1"/>
  </si>
  <si>
    <t>合成クロマキーテープ(SSB)</t>
    <phoneticPr fontId="1"/>
  </si>
  <si>
    <t>合成クロマキーテープ(SKB)</t>
    <phoneticPr fontId="1"/>
  </si>
  <si>
    <t>布生地 DG(1m巾)</t>
    <phoneticPr fontId="1"/>
  </si>
  <si>
    <t>布生地 DG(1.6m巾)</t>
    <phoneticPr fontId="1"/>
  </si>
  <si>
    <t>布生地 DB(1m巾)</t>
    <phoneticPr fontId="1"/>
  </si>
  <si>
    <t>布生地 DB(1.6m巾)</t>
    <phoneticPr fontId="1"/>
  </si>
  <si>
    <t>手袋 (DG)</t>
    <phoneticPr fontId="1"/>
  </si>
  <si>
    <t>手袋 (DB)</t>
    <phoneticPr fontId="1"/>
  </si>
  <si>
    <t>全身タイツ Mサイズ(DG)</t>
    <phoneticPr fontId="1"/>
  </si>
  <si>
    <t>全身タイツ Lサイズ(DG)</t>
    <phoneticPr fontId="1"/>
  </si>
  <si>
    <t>全身タイツ Mサイズ(DB)</t>
    <phoneticPr fontId="1"/>
  </si>
  <si>
    <t>全身タイツ Lサイズ(DB)</t>
    <phoneticPr fontId="1"/>
  </si>
  <si>
    <t>マイクロガッファー25mm(4色)</t>
    <phoneticPr fontId="1"/>
  </si>
  <si>
    <t>蛍光イエロー</t>
    <phoneticPr fontId="1"/>
  </si>
  <si>
    <t>蛍光グリーン</t>
    <phoneticPr fontId="1"/>
  </si>
  <si>
    <t>蛍光オレンジ</t>
    <phoneticPr fontId="1"/>
  </si>
  <si>
    <t>蛍光ピンク</t>
    <phoneticPr fontId="1"/>
  </si>
  <si>
    <t>ガッファーPRO(蛍光グリーン)</t>
    <phoneticPr fontId="1"/>
  </si>
  <si>
    <t>ガッファーPRO(蛍光ブルー)</t>
    <phoneticPr fontId="1"/>
  </si>
  <si>
    <t>ガッファーPRO(蛍光イエロー)</t>
    <phoneticPr fontId="1"/>
  </si>
  <si>
    <t>ガッファーPRO(蛍光オレンジ)</t>
    <phoneticPr fontId="1"/>
  </si>
  <si>
    <t>ガッファーPRO(蛍光ピンク)</t>
    <phoneticPr fontId="1"/>
  </si>
  <si>
    <t>ガッファーPRO社(青)</t>
    <phoneticPr fontId="1"/>
  </si>
  <si>
    <t>ガッファーPRO社(赤)</t>
    <phoneticPr fontId="1"/>
  </si>
  <si>
    <t>ガッファーPRO社(黄)</t>
    <phoneticPr fontId="1"/>
  </si>
  <si>
    <t>ガッファーPRO社(黒)</t>
    <phoneticPr fontId="1"/>
  </si>
  <si>
    <t>ガッファーPRO社(白)</t>
    <phoneticPr fontId="1"/>
  </si>
  <si>
    <t>ガッファーPRO社(灰)</t>
    <phoneticPr fontId="1"/>
  </si>
  <si>
    <t>ガッファーtesa社(蛍光グリーン)</t>
    <phoneticPr fontId="1"/>
  </si>
  <si>
    <t>ガッファーtesa社(蛍光イエロー)</t>
    <phoneticPr fontId="1"/>
  </si>
  <si>
    <t>ガッファーtesa社(蛍光オレンジ)</t>
    <phoneticPr fontId="1"/>
  </si>
  <si>
    <t>ガッファーtesa社(蛍光ピンク)</t>
    <phoneticPr fontId="1"/>
  </si>
  <si>
    <t>パーマセルテープ白</t>
    <rPh sb="0" eb="1">
      <t>シr</t>
    </rPh>
    <phoneticPr fontId="1"/>
  </si>
  <si>
    <t>パーマセルテープ黒</t>
    <rPh sb="0" eb="1">
      <t>シr</t>
    </rPh>
    <phoneticPr fontId="1"/>
  </si>
  <si>
    <t>布ガムテープ 黒</t>
    <phoneticPr fontId="1"/>
  </si>
  <si>
    <t>布ガムテープ 白</t>
    <phoneticPr fontId="1"/>
  </si>
  <si>
    <t>布ガムテープ 茶</t>
    <phoneticPr fontId="1"/>
  </si>
  <si>
    <t>養生用テープ 若葉</t>
    <phoneticPr fontId="1"/>
  </si>
  <si>
    <t>養生用テープ 透明</t>
    <phoneticPr fontId="1"/>
  </si>
  <si>
    <t>両面ガムテープ</t>
    <phoneticPr fontId="1"/>
  </si>
  <si>
    <t>両面テープ(ナイスタック)</t>
    <phoneticPr fontId="1"/>
  </si>
  <si>
    <t>セロハンテープ 透明</t>
    <phoneticPr fontId="1"/>
  </si>
  <si>
    <t>マスキングテープ</t>
    <phoneticPr fontId="1"/>
  </si>
  <si>
    <t>ビニールテープ 白</t>
    <phoneticPr fontId="1"/>
  </si>
  <si>
    <t>ビニールテープ 黒</t>
    <phoneticPr fontId="1"/>
  </si>
  <si>
    <t>ビニールテープ 赤</t>
    <phoneticPr fontId="1"/>
  </si>
  <si>
    <t>ビニールテープ 灰</t>
    <phoneticPr fontId="1"/>
  </si>
  <si>
    <t>ビニールテープ 青</t>
    <phoneticPr fontId="1"/>
  </si>
  <si>
    <t>ビニールテープ 黄</t>
    <phoneticPr fontId="1"/>
  </si>
  <si>
    <t>ビニールテープ 緑</t>
    <phoneticPr fontId="1"/>
  </si>
  <si>
    <t>巻ダンボール 1m幅×50m</t>
    <phoneticPr fontId="1"/>
  </si>
  <si>
    <t>巻ダンボール 1m幅×25m</t>
    <phoneticPr fontId="1"/>
  </si>
  <si>
    <t>エアパッキン 1.2m幅×42m</t>
    <phoneticPr fontId="1"/>
  </si>
  <si>
    <t>エアパッキン 1.2m幅×10m</t>
    <phoneticPr fontId="1"/>
  </si>
  <si>
    <t>パンチカーペット 910mm</t>
    <phoneticPr fontId="1"/>
  </si>
  <si>
    <t>パンチカーペット 1820mm</t>
    <phoneticPr fontId="1"/>
  </si>
  <si>
    <t>折りたたみプラダン</t>
    <phoneticPr fontId="1"/>
  </si>
  <si>
    <t>プラダン 2.5mm厚</t>
    <phoneticPr fontId="1"/>
  </si>
  <si>
    <t>プラダン 4mm厚</t>
    <phoneticPr fontId="1"/>
  </si>
  <si>
    <t>ブルーシート</t>
    <phoneticPr fontId="1"/>
  </si>
  <si>
    <t>柱養生</t>
    <phoneticPr fontId="1"/>
  </si>
  <si>
    <t>養生用毛布</t>
    <phoneticPr fontId="1"/>
  </si>
  <si>
    <t>梨地ビニール 1250mm×50m</t>
    <phoneticPr fontId="1"/>
  </si>
  <si>
    <t>梨地ビニール 1830mm×50m</t>
    <phoneticPr fontId="1"/>
  </si>
  <si>
    <t>養生用ビニール</t>
    <phoneticPr fontId="1"/>
  </si>
  <si>
    <t>コロコロ</t>
    <phoneticPr fontId="1"/>
  </si>
  <si>
    <t>ほうき</t>
    <phoneticPr fontId="1"/>
  </si>
  <si>
    <t>ちりとり</t>
    <phoneticPr fontId="1"/>
  </si>
  <si>
    <t>流せるトイレブラシ</t>
    <phoneticPr fontId="1"/>
  </si>
  <si>
    <t>ビニール傘</t>
    <phoneticPr fontId="1"/>
  </si>
  <si>
    <t>レインコート ５個入</t>
    <phoneticPr fontId="1"/>
  </si>
  <si>
    <t>レインスーツ（M）</t>
    <phoneticPr fontId="1"/>
  </si>
  <si>
    <t>レインスーツ（L）</t>
    <phoneticPr fontId="1"/>
  </si>
  <si>
    <t>虫除けスプレー</t>
    <phoneticPr fontId="1"/>
  </si>
  <si>
    <t>スキンベープ</t>
    <phoneticPr fontId="1"/>
  </si>
  <si>
    <t>アースノーマット</t>
    <phoneticPr fontId="1"/>
  </si>
  <si>
    <t>ヒヤロン</t>
    <phoneticPr fontId="1"/>
  </si>
  <si>
    <t>シャツミスト</t>
    <phoneticPr fontId="1"/>
  </si>
  <si>
    <t>蚊取り線香</t>
    <phoneticPr fontId="1"/>
  </si>
  <si>
    <t>デオドラントスプレー</t>
    <phoneticPr fontId="1"/>
  </si>
  <si>
    <t>デオドラントシート</t>
    <phoneticPr fontId="1"/>
  </si>
  <si>
    <t>汗拭きドデカシート</t>
    <phoneticPr fontId="1"/>
  </si>
  <si>
    <t>熱さまシート</t>
    <phoneticPr fontId="1"/>
  </si>
  <si>
    <t>冷却シート</t>
    <phoneticPr fontId="1"/>
  </si>
  <si>
    <t>日焼け止めジェル  SPF35</t>
    <phoneticPr fontId="1"/>
  </si>
  <si>
    <t>日焼け止めジェル SPF50</t>
    <phoneticPr fontId="1"/>
  </si>
  <si>
    <t>アースジェット</t>
    <phoneticPr fontId="1"/>
  </si>
  <si>
    <t>ホカロン (30個)</t>
    <phoneticPr fontId="1"/>
  </si>
  <si>
    <t>ホカロン ミニ(10個)</t>
    <phoneticPr fontId="1"/>
  </si>
  <si>
    <t>ホカロン ミニ貼る(30個)</t>
    <phoneticPr fontId="1"/>
  </si>
  <si>
    <t>ホカロン 靴下用(5個)</t>
    <phoneticPr fontId="1"/>
  </si>
  <si>
    <t>ホカロンルナ 貼る(6枚)</t>
    <phoneticPr fontId="1"/>
  </si>
  <si>
    <t>制作・文具セット</t>
    <phoneticPr fontId="1"/>
  </si>
  <si>
    <t>控室セット</t>
    <phoneticPr fontId="1"/>
  </si>
  <si>
    <t>テープセット</t>
    <phoneticPr fontId="1"/>
  </si>
  <si>
    <t>カメラ前セット</t>
    <phoneticPr fontId="1"/>
  </si>
  <si>
    <t>商品ケアセット</t>
    <phoneticPr fontId="1"/>
  </si>
  <si>
    <t>配送料</t>
    <phoneticPr fontId="1"/>
  </si>
  <si>
    <t>範囲外配送料</t>
    <phoneticPr fontId="1"/>
  </si>
  <si>
    <t>有料道路実費負担料</t>
    <phoneticPr fontId="1"/>
  </si>
  <si>
    <t>ホカロン 貼る (30個)</t>
    <rPh sb="0" eb="1">
      <t>ハr</t>
    </rPh>
    <phoneticPr fontId="1"/>
  </si>
  <si>
    <t>NO.</t>
    <phoneticPr fontId="1"/>
  </si>
  <si>
    <t>納品書(明細)</t>
    <rPh sb="0" eb="1">
      <t>メ</t>
    </rPh>
    <phoneticPr fontId="1"/>
  </si>
  <si>
    <t>合計金額</t>
    <phoneticPr fontId="1"/>
  </si>
  <si>
    <t>控室</t>
    <rPh sb="0" eb="2">
      <t>ヒカ</t>
    </rPh>
    <phoneticPr fontId="1"/>
  </si>
  <si>
    <t>食事周り</t>
    <phoneticPr fontId="1"/>
  </si>
  <si>
    <t>ケース</t>
    <phoneticPr fontId="1"/>
  </si>
  <si>
    <t>電池</t>
    <rPh sb="0" eb="2">
      <t>デn</t>
    </rPh>
    <phoneticPr fontId="1"/>
  </si>
  <si>
    <t>その他</t>
    <phoneticPr fontId="1"/>
  </si>
  <si>
    <t>袋</t>
    <phoneticPr fontId="1"/>
  </si>
  <si>
    <t>軍手</t>
    <rPh sb="0" eb="2">
      <t>グn</t>
    </rPh>
    <phoneticPr fontId="1"/>
  </si>
  <si>
    <t>細引き</t>
    <rPh sb="0" eb="1">
      <t>ビk</t>
    </rPh>
    <phoneticPr fontId="1"/>
  </si>
  <si>
    <t>スプレー</t>
    <phoneticPr fontId="1"/>
  </si>
  <si>
    <t>ピンチ</t>
    <phoneticPr fontId="1"/>
  </si>
  <si>
    <t>ウエス</t>
    <phoneticPr fontId="1"/>
  </si>
  <si>
    <t>商品</t>
    <rPh sb="0" eb="2">
      <t>ショ</t>
    </rPh>
    <phoneticPr fontId="1"/>
  </si>
  <si>
    <t>カチンコ</t>
    <phoneticPr fontId="1"/>
  </si>
  <si>
    <t>文具</t>
    <rPh sb="0" eb="2">
      <t>ブn</t>
    </rPh>
    <phoneticPr fontId="1"/>
  </si>
  <si>
    <t>合成</t>
    <rPh sb="0" eb="2">
      <t>ゴウセ</t>
    </rPh>
    <phoneticPr fontId="1"/>
  </si>
  <si>
    <t>テープ</t>
    <phoneticPr fontId="1"/>
  </si>
  <si>
    <t>テープ</t>
    <rPh sb="0" eb="1">
      <t>プ</t>
    </rPh>
    <phoneticPr fontId="1"/>
  </si>
  <si>
    <t>養生</t>
    <rPh sb="0" eb="2">
      <t>ヨウjy</t>
    </rPh>
    <phoneticPr fontId="1"/>
  </si>
  <si>
    <t>掃除</t>
    <rPh sb="0" eb="2">
      <t>ソウj</t>
    </rPh>
    <phoneticPr fontId="1"/>
  </si>
  <si>
    <t>雨具</t>
    <rPh sb="0" eb="2">
      <t>アマg</t>
    </rPh>
    <phoneticPr fontId="1"/>
  </si>
  <si>
    <t>夏</t>
    <rPh sb="0" eb="1">
      <t>ナt</t>
    </rPh>
    <phoneticPr fontId="1"/>
  </si>
  <si>
    <t>冬</t>
    <rPh sb="0" eb="1">
      <t>フy</t>
    </rPh>
    <phoneticPr fontId="1"/>
  </si>
  <si>
    <t>送料</t>
    <rPh sb="0" eb="2">
      <t>ソウリョ</t>
    </rPh>
    <phoneticPr fontId="1"/>
  </si>
  <si>
    <t>25mm</t>
    <phoneticPr fontId="1"/>
  </si>
  <si>
    <t>25
mm</t>
    <phoneticPr fontId="1"/>
  </si>
  <si>
    <t>50mm</t>
    <phoneticPr fontId="1"/>
  </si>
  <si>
    <t>10mm</t>
    <phoneticPr fontId="1"/>
  </si>
  <si>
    <t>15mm</t>
    <phoneticPr fontId="1"/>
  </si>
  <si>
    <t>18mm</t>
    <phoneticPr fontId="1"/>
  </si>
  <si>
    <t>24mm</t>
    <phoneticPr fontId="1"/>
  </si>
  <si>
    <t>12mm</t>
    <phoneticPr fontId="1"/>
  </si>
  <si>
    <t>20mm</t>
    <phoneticPr fontId="1"/>
  </si>
  <si>
    <t>40mm</t>
    <phoneticPr fontId="1"/>
  </si>
  <si>
    <t>19
mm</t>
    <phoneticPr fontId="1"/>
  </si>
  <si>
    <t>50
mm</t>
    <phoneticPr fontId="1"/>
  </si>
  <si>
    <t>金額（税抜）</t>
    <phoneticPr fontId="2"/>
  </si>
  <si>
    <t>消費税(8%)</t>
    <phoneticPr fontId="1"/>
  </si>
  <si>
    <t>NO.</t>
    <phoneticPr fontId="2"/>
  </si>
  <si>
    <t>見積書発行日</t>
    <rPh sb="0" eb="6">
      <t>ミツモr</t>
    </rPh>
    <phoneticPr fontId="2"/>
  </si>
  <si>
    <t>御見積書</t>
    <rPh sb="0" eb="4">
      <t>オミt</t>
    </rPh>
    <phoneticPr fontId="2"/>
  </si>
  <si>
    <t>担当</t>
    <rPh sb="0" eb="2">
      <t>タント</t>
    </rPh>
    <phoneticPr fontId="2"/>
  </si>
  <si>
    <t>　様</t>
    <rPh sb="1" eb="2">
      <t>サm</t>
    </rPh>
    <phoneticPr fontId="2"/>
  </si>
  <si>
    <t>Preproom</t>
    <phoneticPr fontId="2"/>
  </si>
  <si>
    <t>株式会社アベック</t>
    <rPh sb="0" eb="4">
      <t>カb</t>
    </rPh>
    <phoneticPr fontId="2"/>
  </si>
  <si>
    <t>〒150-0002 東京都渋谷区渋谷1-1-6-904</t>
    <phoneticPr fontId="2"/>
  </si>
  <si>
    <t>TEL 03-6427-2967    FAX 03-6427-2967</t>
    <phoneticPr fontId="2"/>
  </si>
  <si>
    <t>御見積金額</t>
    <rPh sb="0" eb="3">
      <t>オミt</t>
    </rPh>
    <phoneticPr fontId="2"/>
  </si>
  <si>
    <t xml:space="preserve"> 円（税抜）</t>
    <rPh sb="0" eb="1">
      <t>ヌk</t>
    </rPh>
    <rPh sb="1" eb="2">
      <t>エn</t>
    </rPh>
    <rPh sb="3" eb="4">
      <t>ゼ</t>
    </rPh>
    <phoneticPr fontId="2"/>
  </si>
  <si>
    <t>※御見積有効期限　本日より２週間</t>
    <rPh sb="1" eb="4">
      <t>オミt</t>
    </rPh>
    <rPh sb="4" eb="8">
      <t>ユウコ</t>
    </rPh>
    <rPh sb="9" eb="11">
      <t>ホn</t>
    </rPh>
    <phoneticPr fontId="2"/>
  </si>
  <si>
    <t>円（税込）</t>
    <rPh sb="0" eb="1">
      <t>エn</t>
    </rPh>
    <rPh sb="2" eb="3">
      <t>ゼ</t>
    </rPh>
    <phoneticPr fontId="2"/>
  </si>
  <si>
    <t>セット基本料</t>
    <rPh sb="0" eb="2">
      <t>キホn</t>
    </rPh>
    <phoneticPr fontId="1"/>
  </si>
  <si>
    <r>
      <rPr>
        <sz val="22"/>
        <color theme="1"/>
        <rFont val="ＭＳ Ｐゴシック"/>
        <family val="2"/>
        <charset val="128"/>
      </rPr>
      <t>Preproom　</t>
    </r>
    <r>
      <rPr>
        <sz val="12"/>
        <color theme="1"/>
        <rFont val="ＭＳ Ｐゴシック"/>
        <family val="2"/>
        <charset val="128"/>
      </rPr>
      <t>株式会社アベック</t>
    </r>
    <phoneticPr fontId="1"/>
  </si>
  <si>
    <t>円（税抜）</t>
    <rPh sb="0" eb="1">
      <t>ヌk</t>
    </rPh>
    <phoneticPr fontId="1"/>
  </si>
  <si>
    <t>円（税込）/</t>
    <rPh sb="0" eb="1">
      <t>コミ</t>
    </rPh>
    <phoneticPr fontId="1"/>
  </si>
  <si>
    <t>※配送料は別途かかる場合がございます</t>
    <phoneticPr fontId="1"/>
  </si>
  <si>
    <t>〒150-0002 東京都渋谷区渋谷1-1-6-904 
TEL03-6427-2967　 FAX03-6427-2967</t>
    <phoneticPr fontId="1"/>
  </si>
  <si>
    <t>消費税(10%)</t>
    <phoneticPr fontId="1"/>
  </si>
  <si>
    <t>全計</t>
    <rPh sb="0" eb="1">
      <t>ゼn</t>
    </rPh>
    <phoneticPr fontId="1"/>
  </si>
  <si>
    <t>割引①</t>
    <rPh sb="0" eb="2">
      <t>ワr</t>
    </rPh>
    <phoneticPr fontId="1"/>
  </si>
  <si>
    <t>税込合計①</t>
    <rPh sb="0" eb="4">
      <t>①</t>
    </rPh>
    <phoneticPr fontId="1"/>
  </si>
  <si>
    <t>税込合計②</t>
    <rPh sb="0" eb="4">
      <t>②</t>
    </rPh>
    <phoneticPr fontId="1"/>
  </si>
  <si>
    <t>割引②</t>
    <rPh sb="0" eb="2">
      <t>②</t>
    </rPh>
    <phoneticPr fontId="1"/>
  </si>
  <si>
    <t>税抜合計②</t>
    <rPh sb="0" eb="4">
      <t>②</t>
    </rPh>
    <phoneticPr fontId="1"/>
  </si>
  <si>
    <t>税抜合計①+送料+基本料</t>
    <rPh sb="0" eb="4">
      <t>①ゴウケ</t>
    </rPh>
    <phoneticPr fontId="1"/>
  </si>
  <si>
    <t>小計①(10%対象)</t>
    <rPh sb="0" eb="2">
      <t>①</t>
    </rPh>
    <phoneticPr fontId="1"/>
  </si>
  <si>
    <t>小計②(8%対象)</t>
    <rPh sb="0" eb="1">
      <t>タイショ</t>
    </rPh>
    <phoneticPr fontId="1"/>
  </si>
  <si>
    <t>10%税率対象（税抜）</t>
    <rPh sb="0" eb="2">
      <t>タイsy</t>
    </rPh>
    <phoneticPr fontId="1"/>
  </si>
  <si>
    <t>8%税率対象（税抜）</t>
    <phoneticPr fontId="1"/>
  </si>
  <si>
    <t>消費税</t>
    <phoneticPr fontId="1"/>
  </si>
  <si>
    <t>消費税</t>
    <rPh sb="0" eb="1">
      <t>ショウh</t>
    </rPh>
    <phoneticPr fontId="1"/>
  </si>
  <si>
    <t>*プレミアム緑茶</t>
    <phoneticPr fontId="1"/>
  </si>
  <si>
    <t>*スティックシュガー</t>
    <phoneticPr fontId="1"/>
  </si>
  <si>
    <t>*クリープ</t>
    <phoneticPr fontId="1"/>
  </si>
  <si>
    <t>*ドトールドリップコーヒー</t>
    <phoneticPr fontId="1"/>
  </si>
  <si>
    <t>*フルーツティー</t>
    <phoneticPr fontId="1"/>
  </si>
  <si>
    <t>*緑茶/10バッグ</t>
    <rPh sb="0" eb="2">
      <t>リョk</t>
    </rPh>
    <phoneticPr fontId="1"/>
  </si>
  <si>
    <t>*ほうじ茶/10バッグ</t>
    <phoneticPr fontId="1"/>
  </si>
  <si>
    <t>*玄米茶/10バッグ</t>
    <phoneticPr fontId="1"/>
  </si>
  <si>
    <t>*スティックコーヒー</t>
    <phoneticPr fontId="1"/>
  </si>
  <si>
    <t>*紅茶5種</t>
    <rPh sb="0" eb="2">
      <t>コウch</t>
    </rPh>
    <phoneticPr fontId="1"/>
  </si>
  <si>
    <t>*お茶5種</t>
    <rPh sb="0" eb="1">
      <t>オch</t>
    </rPh>
    <phoneticPr fontId="1"/>
  </si>
  <si>
    <t>*伊右衛門</t>
    <phoneticPr fontId="1"/>
  </si>
  <si>
    <t>*洋食スープ(コーン、オニオン、コンソメ)</t>
    <rPh sb="0" eb="1">
      <t>オn</t>
    </rPh>
    <phoneticPr fontId="1"/>
  </si>
  <si>
    <t>*中華スープ(たまご、中華、チゲ)</t>
    <rPh sb="0" eb="1">
      <t>タマg</t>
    </rPh>
    <phoneticPr fontId="1"/>
  </si>
  <si>
    <t>*コーンスープ</t>
    <phoneticPr fontId="1"/>
  </si>
  <si>
    <t>*たまごスープ</t>
    <phoneticPr fontId="1"/>
  </si>
  <si>
    <t>*味噌汁</t>
    <phoneticPr fontId="1"/>
  </si>
  <si>
    <t>*・・・8%税率対象商品</t>
    <rPh sb="0" eb="1">
      <t>ゼ</t>
    </rPh>
    <phoneticPr fontId="1"/>
  </si>
  <si>
    <t>御中</t>
    <rPh sb="0" eb="2">
      <t>オンチュ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</si>
</sst>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7" formatCode="&quot;¥&quot;#,##0_);[Red]\(&quot;¥&quot;#,##0\)"/>
  </numFmts>
  <fonts count="29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7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7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24"/>
      <color theme="1"/>
      <name val="ＭＳ Ｐゴシック"/>
      <family val="2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2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36"/>
      <name val="ＭＳ Ｐゴシック"/>
      <family val="2"/>
      <charset val="128"/>
    </font>
    <font>
      <sz val="20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8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3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</font>
    <font>
      <sz val="2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 diagonalDown="1">
      <left style="hair">
        <color auto="1"/>
      </left>
      <right/>
      <top style="hair">
        <color auto="1"/>
      </top>
      <bottom style="thin">
        <color indexed="64"/>
      </bottom>
      <diagonal style="hair">
        <color auto="1"/>
      </diagonal>
    </border>
    <border diagonalDown="1">
      <left/>
      <right/>
      <top style="hair">
        <color auto="1"/>
      </top>
      <bottom style="thin">
        <color indexed="64"/>
      </bottom>
      <diagonal style="hair">
        <color auto="1"/>
      </diagonal>
    </border>
    <border diagonalDown="1">
      <left/>
      <right style="hair">
        <color auto="1"/>
      </right>
      <top style="hair">
        <color auto="1"/>
      </top>
      <bottom style="thin">
        <color indexed="64"/>
      </bottom>
      <diagonal style="hair">
        <color auto="1"/>
      </diagonal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6" fontId="6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34" xfId="0" applyFont="1" applyBorder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Protection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4" fillId="0" borderId="1" xfId="0" applyFont="1" applyBorder="1" applyAlignment="1"/>
    <xf numFmtId="0" fontId="15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 applyProtection="1">
      <alignment horizontal="right"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1" xfId="0" applyFont="1" applyBorder="1" applyAlignment="1"/>
    <xf numFmtId="0" fontId="26" fillId="0" borderId="1" xfId="0" applyFont="1" applyBorder="1" applyAlignment="1"/>
    <xf numFmtId="0" fontId="27" fillId="0" borderId="0" xfId="0" applyFont="1">
      <alignment vertical="center"/>
    </xf>
    <xf numFmtId="0" fontId="21" fillId="0" borderId="0" xfId="0" applyFont="1" applyBorder="1" applyAlignment="1" applyProtection="1">
      <alignment horizontal="right" vertical="center"/>
      <protection locked="0"/>
    </xf>
    <xf numFmtId="0" fontId="2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5" fontId="10" fillId="0" borderId="0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48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5" fontId="3" fillId="0" borderId="44" xfId="0" applyNumberFormat="1" applyFont="1" applyBorder="1" applyAlignment="1">
      <alignment horizontal="center" vertical="center"/>
    </xf>
    <xf numFmtId="5" fontId="3" fillId="0" borderId="45" xfId="0" applyNumberFormat="1" applyFont="1" applyBorder="1" applyAlignment="1">
      <alignment horizontal="center" vertical="center"/>
    </xf>
    <xf numFmtId="5" fontId="3" fillId="0" borderId="47" xfId="0" applyNumberFormat="1" applyFont="1" applyBorder="1" applyAlignment="1">
      <alignment horizontal="center" vertical="center"/>
    </xf>
    <xf numFmtId="6" fontId="3" fillId="0" borderId="52" xfId="0" quotePrefix="1" applyNumberFormat="1" applyFont="1" applyBorder="1" applyAlignment="1">
      <alignment horizontal="center" vertical="center"/>
    </xf>
    <xf numFmtId="6" fontId="3" fillId="0" borderId="43" xfId="0" quotePrefix="1" applyNumberFormat="1" applyFont="1" applyBorder="1" applyAlignment="1">
      <alignment horizontal="center" vertical="center"/>
    </xf>
    <xf numFmtId="6" fontId="3" fillId="0" borderId="22" xfId="0" quotePrefix="1" applyNumberFormat="1" applyFont="1" applyBorder="1" applyAlignment="1">
      <alignment horizontal="center" vertical="center"/>
    </xf>
    <xf numFmtId="6" fontId="3" fillId="0" borderId="53" xfId="0" applyNumberFormat="1" applyFont="1" applyBorder="1" applyAlignment="1">
      <alignment horizontal="center" vertical="center"/>
    </xf>
    <xf numFmtId="6" fontId="3" fillId="0" borderId="23" xfId="0" applyNumberFormat="1" applyFont="1" applyBorder="1" applyAlignment="1">
      <alignment horizontal="center" vertical="center"/>
    </xf>
    <xf numFmtId="6" fontId="3" fillId="0" borderId="3" xfId="0" applyNumberFormat="1" applyFont="1" applyBorder="1" applyAlignment="1">
      <alignment horizontal="center" vertical="center"/>
    </xf>
    <xf numFmtId="5" fontId="3" fillId="0" borderId="53" xfId="0" applyNumberFormat="1" applyFont="1" applyBorder="1" applyAlignment="1">
      <alignment horizontal="center" vertical="center"/>
    </xf>
    <xf numFmtId="5" fontId="3" fillId="0" borderId="23" xfId="0" applyNumberFormat="1" applyFont="1" applyBorder="1" applyAlignment="1">
      <alignment horizontal="center" vertical="center"/>
    </xf>
    <xf numFmtId="5" fontId="3" fillId="0" borderId="3" xfId="0" applyNumberFormat="1" applyFont="1" applyBorder="1" applyAlignment="1">
      <alignment horizontal="center" vertical="center"/>
    </xf>
    <xf numFmtId="6" fontId="3" fillId="0" borderId="42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5" fontId="3" fillId="0" borderId="5" xfId="0" applyNumberFormat="1" applyFont="1" applyBorder="1" applyAlignment="1">
      <alignment horizontal="center" vertical="center"/>
    </xf>
    <xf numFmtId="5" fontId="3" fillId="0" borderId="24" xfId="0" applyNumberFormat="1" applyFont="1" applyBorder="1" applyAlignment="1">
      <alignment horizontal="center" vertical="center"/>
    </xf>
    <xf numFmtId="177" fontId="3" fillId="0" borderId="2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5" fontId="7" fillId="0" borderId="10" xfId="0" applyNumberFormat="1" applyFont="1" applyBorder="1" applyAlignment="1">
      <alignment horizontal="center" vertical="center"/>
    </xf>
    <xf numFmtId="5" fontId="7" fillId="0" borderId="4" xfId="0" applyNumberFormat="1" applyFont="1" applyBorder="1" applyAlignment="1">
      <alignment horizontal="center" vertical="center"/>
    </xf>
    <xf numFmtId="6" fontId="3" fillId="0" borderId="5" xfId="0" applyNumberFormat="1" applyFont="1" applyBorder="1" applyAlignment="1">
      <alignment horizontal="center" vertical="center"/>
    </xf>
    <xf numFmtId="6" fontId="3" fillId="0" borderId="2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5" fontId="7" fillId="0" borderId="12" xfId="0" applyNumberFormat="1" applyFont="1" applyBorder="1" applyAlignment="1">
      <alignment horizontal="center" vertical="center"/>
    </xf>
    <xf numFmtId="5" fontId="7" fillId="0" borderId="13" xfId="0" applyNumberFormat="1" applyFont="1" applyBorder="1" applyAlignment="1">
      <alignment horizontal="center" vertical="center"/>
    </xf>
    <xf numFmtId="6" fontId="3" fillId="0" borderId="44" xfId="0" applyNumberFormat="1" applyFont="1" applyBorder="1" applyAlignment="1">
      <alignment horizontal="center" vertical="center"/>
    </xf>
    <xf numFmtId="6" fontId="3" fillId="0" borderId="45" xfId="0" applyNumberFormat="1" applyFont="1" applyBorder="1" applyAlignment="1">
      <alignment horizontal="center" vertical="center"/>
    </xf>
    <xf numFmtId="6" fontId="3" fillId="0" borderId="47" xfId="0" applyNumberFormat="1" applyFont="1" applyBorder="1" applyAlignment="1">
      <alignment horizontal="center" vertical="center"/>
    </xf>
    <xf numFmtId="5" fontId="7" fillId="0" borderId="3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3" fillId="0" borderId="5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6" fontId="3" fillId="0" borderId="4" xfId="0" applyNumberFormat="1" applyFont="1" applyBorder="1" applyAlignment="1">
      <alignment horizontal="center" vertical="center"/>
    </xf>
    <xf numFmtId="5" fontId="7" fillId="0" borderId="21" xfId="0" applyNumberFormat="1" applyFont="1" applyBorder="1" applyAlignment="1">
      <alignment horizontal="center" vertical="center"/>
    </xf>
    <xf numFmtId="6" fontId="3" fillId="0" borderId="13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5" fontId="7" fillId="0" borderId="22" xfId="0" applyNumberFormat="1" applyFont="1" applyBorder="1" applyAlignment="1">
      <alignment horizontal="center" vertical="center"/>
    </xf>
    <xf numFmtId="5" fontId="7" fillId="0" borderId="2" xfId="0" applyNumberFormat="1" applyFont="1" applyBorder="1" applyAlignment="1">
      <alignment horizontal="center" vertical="center"/>
    </xf>
    <xf numFmtId="6" fontId="3" fillId="0" borderId="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5" fontId="7" fillId="0" borderId="28" xfId="0" applyNumberFormat="1" applyFont="1" applyBorder="1" applyAlignment="1">
      <alignment horizontal="center" vertical="center"/>
    </xf>
    <xf numFmtId="6" fontId="3" fillId="0" borderId="43" xfId="0" applyNumberFormat="1" applyFont="1" applyBorder="1" applyAlignment="1">
      <alignment horizontal="center" vertical="center"/>
    </xf>
    <xf numFmtId="6" fontId="3" fillId="0" borderId="46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3" fillId="0" borderId="7" xfId="0" applyNumberFormat="1" applyFont="1" applyBorder="1" applyAlignment="1">
      <alignment horizontal="center" vertical="center"/>
    </xf>
    <xf numFmtId="6" fontId="3" fillId="0" borderId="48" xfId="0" applyNumberFormat="1" applyFont="1" applyBorder="1" applyAlignment="1">
      <alignment horizontal="center" vertical="center"/>
    </xf>
    <xf numFmtId="6" fontId="3" fillId="0" borderId="3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5" fontId="7" fillId="0" borderId="39" xfId="0" applyNumberFormat="1" applyFont="1" applyBorder="1" applyAlignment="1">
      <alignment horizontal="center" vertical="center"/>
    </xf>
    <xf numFmtId="5" fontId="7" fillId="0" borderId="36" xfId="0" applyNumberFormat="1" applyFont="1" applyBorder="1" applyAlignment="1">
      <alignment horizontal="center" vertical="center"/>
    </xf>
    <xf numFmtId="6" fontId="3" fillId="0" borderId="38" xfId="0" applyNumberFormat="1" applyFont="1" applyBorder="1" applyAlignment="1">
      <alignment horizontal="center" vertical="center"/>
    </xf>
    <xf numFmtId="6" fontId="3" fillId="0" borderId="34" xfId="0" applyNumberFormat="1" applyFont="1" applyBorder="1" applyAlignment="1">
      <alignment horizontal="center" vertical="center"/>
    </xf>
    <xf numFmtId="6" fontId="3" fillId="0" borderId="27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6" fontId="7" fillId="0" borderId="2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textRotation="255"/>
    </xf>
    <xf numFmtId="0" fontId="8" fillId="0" borderId="20" xfId="0" applyFont="1" applyBorder="1" applyAlignment="1">
      <alignment horizontal="center" vertical="center" textRotation="255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5" fontId="10" fillId="0" borderId="1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177" fontId="21" fillId="0" borderId="41" xfId="0" applyNumberFormat="1" applyFont="1" applyBorder="1" applyAlignment="1">
      <alignment horizontal="center" vertical="center"/>
    </xf>
    <xf numFmtId="177" fontId="21" fillId="0" borderId="58" xfId="0" applyNumberFormat="1" applyFont="1" applyBorder="1" applyAlignment="1">
      <alignment horizontal="center" vertical="center"/>
    </xf>
    <xf numFmtId="177" fontId="21" fillId="0" borderId="1" xfId="0" applyNumberFormat="1" applyFont="1" applyBorder="1" applyAlignment="1">
      <alignment horizontal="center" vertical="center"/>
    </xf>
    <xf numFmtId="177" fontId="21" fillId="0" borderId="32" xfId="0" applyNumberFormat="1" applyFont="1" applyBorder="1" applyAlignment="1">
      <alignment horizontal="center" vertical="center"/>
    </xf>
    <xf numFmtId="0" fontId="21" fillId="0" borderId="41" xfId="0" applyFont="1" applyBorder="1" applyAlignment="1" applyProtection="1">
      <alignment horizontal="center" vertical="center"/>
      <protection locked="0"/>
    </xf>
    <xf numFmtId="0" fontId="17" fillId="0" borderId="4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5" fontId="25" fillId="0" borderId="1" xfId="0" applyNumberFormat="1" applyFont="1" applyBorder="1" applyAlignment="1">
      <alignment horizontal="center"/>
    </xf>
    <xf numFmtId="5" fontId="23" fillId="0" borderId="1" xfId="0" applyNumberFormat="1" applyFont="1" applyBorder="1" applyAlignment="1">
      <alignment horizont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9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5" fontId="3" fillId="0" borderId="23" xfId="0" applyNumberFormat="1" applyFont="1" applyBorder="1" applyAlignment="1" applyProtection="1">
      <alignment horizontal="center" vertical="center"/>
      <protection locked="0"/>
    </xf>
    <xf numFmtId="5" fontId="3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771611</xdr:colOff>
      <xdr:row>11</xdr:row>
      <xdr:rowOff>132894</xdr:rowOff>
    </xdr:from>
    <xdr:to>
      <xdr:col>17</xdr:col>
      <xdr:colOff>444500</xdr:colOff>
      <xdr:row>17</xdr:row>
      <xdr:rowOff>60133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D4C9FD3-4C6A-D44F-A58D-CF1FE9BF8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86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54111" y="2977694"/>
          <a:ext cx="1323889" cy="1320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B6506-7588-AD46-B025-0B1236B5D7BD}">
  <dimension ref="A1:U104"/>
  <sheetViews>
    <sheetView view="pageLayout" topLeftCell="A8" zoomScale="90" zoomScaleNormal="100" zoomScaleSheetLayoutView="84" zoomScalePageLayoutView="90" workbookViewId="0">
      <selection activeCell="A10" sqref="A10:D10"/>
    </sheetView>
  </sheetViews>
  <sheetFormatPr baseColWidth="10" defaultRowHeight="15"/>
  <cols>
    <col min="10" max="10" width="16" bestFit="1" customWidth="1"/>
  </cols>
  <sheetData>
    <row r="1" spans="1:21" ht="17">
      <c r="A1" s="13" t="s">
        <v>299</v>
      </c>
      <c r="B1" s="199"/>
      <c r="C1" s="199"/>
      <c r="D1" s="14"/>
      <c r="E1" s="14"/>
      <c r="F1" s="14"/>
      <c r="G1" s="14"/>
      <c r="H1" s="15"/>
      <c r="I1" s="16"/>
      <c r="J1" s="23"/>
      <c r="K1" s="23"/>
      <c r="L1" s="196" t="s">
        <v>300</v>
      </c>
      <c r="M1" s="196"/>
      <c r="N1" s="196"/>
      <c r="O1" s="197">
        <f ca="1">TODAY()</f>
        <v>43733</v>
      </c>
      <c r="P1" s="197"/>
      <c r="Q1" s="197"/>
      <c r="R1" s="197"/>
    </row>
    <row r="2" spans="1:21" ht="17">
      <c r="D2" s="17"/>
      <c r="E2" s="18"/>
      <c r="F2" s="18"/>
    </row>
    <row r="5" spans="1:21" ht="17">
      <c r="E5" s="18"/>
      <c r="F5" s="18"/>
    </row>
    <row r="6" spans="1:21" ht="17">
      <c r="E6" s="19"/>
      <c r="F6" s="19"/>
    </row>
    <row r="7" spans="1:21" ht="43" thickBot="1">
      <c r="A7" s="195" t="s">
        <v>301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</row>
    <row r="8" spans="1:21" ht="18" thickTop="1">
      <c r="E8" s="19"/>
      <c r="F8" s="19"/>
    </row>
    <row r="9" spans="1:21" ht="17">
      <c r="E9" s="19"/>
      <c r="F9" s="19"/>
    </row>
    <row r="10" spans="1:21" ht="24">
      <c r="A10" s="203"/>
      <c r="B10" s="203"/>
      <c r="C10" s="203"/>
      <c r="D10" s="203"/>
      <c r="E10" s="42" t="s">
        <v>350</v>
      </c>
      <c r="F10" s="19"/>
    </row>
    <row r="11" spans="1:21" ht="22">
      <c r="A11" s="35" t="s">
        <v>302</v>
      </c>
      <c r="B11" s="194"/>
      <c r="C11" s="194"/>
      <c r="D11" s="36" t="s">
        <v>303</v>
      </c>
      <c r="E11" s="19"/>
      <c r="F11" s="19"/>
    </row>
    <row r="12" spans="1:21" ht="15" customHeight="1">
      <c r="A12" s="28"/>
      <c r="B12" s="200"/>
      <c r="C12" s="200"/>
      <c r="D12" s="27"/>
    </row>
    <row r="13" spans="1:21" ht="15" customHeight="1">
      <c r="A13" s="29"/>
      <c r="B13" s="29"/>
      <c r="C13" s="29"/>
      <c r="D13" s="29"/>
      <c r="I13" s="24"/>
      <c r="J13" s="24"/>
      <c r="K13" s="24"/>
      <c r="M13" s="198" t="s">
        <v>304</v>
      </c>
      <c r="N13" s="198"/>
      <c r="O13" s="198"/>
      <c r="P13" s="30"/>
      <c r="S13" s="24"/>
      <c r="T13" s="24"/>
      <c r="U13" s="24"/>
    </row>
    <row r="14" spans="1:21" ht="15" customHeight="1">
      <c r="I14" s="24"/>
      <c r="J14" s="24"/>
      <c r="K14" s="24"/>
      <c r="M14" s="198"/>
      <c r="N14" s="198"/>
      <c r="O14" s="198"/>
      <c r="P14" s="30"/>
      <c r="S14" s="24"/>
      <c r="T14" s="24"/>
      <c r="U14" s="24"/>
    </row>
    <row r="15" spans="1:21" ht="22">
      <c r="I15" s="20"/>
      <c r="M15" s="31" t="s">
        <v>305</v>
      </c>
      <c r="N15" s="30"/>
      <c r="O15" s="30"/>
      <c r="P15" s="30"/>
      <c r="S15" s="20"/>
    </row>
    <row r="16" spans="1:21" ht="22">
      <c r="I16" s="20"/>
      <c r="M16" s="31" t="s">
        <v>306</v>
      </c>
      <c r="N16" s="30"/>
      <c r="O16" s="30"/>
      <c r="P16" s="30"/>
      <c r="S16" s="20"/>
    </row>
    <row r="17" spans="9:19" ht="22">
      <c r="I17" s="20"/>
      <c r="M17" s="31" t="s">
        <v>307</v>
      </c>
      <c r="N17" s="30"/>
      <c r="O17" s="30"/>
      <c r="P17" s="30"/>
      <c r="S17" s="20"/>
    </row>
    <row r="30" spans="9:19" ht="24" customHeight="1"/>
    <row r="31" spans="9:19" ht="24" customHeight="1"/>
    <row r="32" spans="9:19" ht="24" customHeight="1"/>
    <row r="33" spans="1:16" ht="24" customHeight="1"/>
    <row r="34" spans="1:16" ht="24" customHeight="1"/>
    <row r="35" spans="1:16" ht="24" customHeight="1"/>
    <row r="36" spans="1:16" ht="24" customHeight="1"/>
    <row r="37" spans="1:16" ht="24" customHeight="1"/>
    <row r="38" spans="1:16" ht="24" customHeight="1"/>
    <row r="39" spans="1:16" ht="42">
      <c r="A39" s="20"/>
      <c r="B39" s="20"/>
      <c r="E39" s="32" t="s">
        <v>308</v>
      </c>
      <c r="F39" s="21"/>
      <c r="G39" s="202">
        <f>SUM('納品書(明細書)'!M4:AC4)</f>
        <v>0</v>
      </c>
      <c r="H39" s="202"/>
      <c r="I39" s="202"/>
      <c r="J39" s="32" t="s">
        <v>311</v>
      </c>
      <c r="K39" s="201">
        <f>SUM('納品書(明細書)'!AI4)</f>
        <v>0</v>
      </c>
      <c r="L39" s="201"/>
      <c r="M39" s="33" t="s">
        <v>309</v>
      </c>
      <c r="N39" s="25"/>
      <c r="O39" s="20"/>
      <c r="P39" s="20"/>
    </row>
    <row r="41" spans="1:16" ht="24" customHeight="1">
      <c r="E41" s="34" t="s">
        <v>310</v>
      </c>
      <c r="F41" s="22"/>
    </row>
    <row r="42" spans="1:16" ht="24" customHeight="1">
      <c r="E42" s="34" t="s">
        <v>316</v>
      </c>
      <c r="F42" s="22"/>
    </row>
    <row r="43" spans="1:16" ht="24" customHeight="1"/>
    <row r="44" spans="1:16" ht="24" customHeight="1"/>
    <row r="45" spans="1:16" ht="24" customHeight="1"/>
    <row r="46" spans="1:16" ht="24" customHeight="1"/>
    <row r="47" spans="1:16" ht="24" customHeight="1">
      <c r="D47" s="184" t="s">
        <v>328</v>
      </c>
      <c r="E47" s="185"/>
      <c r="F47" s="185"/>
      <c r="G47" s="186"/>
      <c r="H47" s="190">
        <f>SUM('納品書(明細書)'!BU104:BY104)</f>
        <v>0</v>
      </c>
      <c r="I47" s="190"/>
      <c r="J47" s="191"/>
      <c r="K47" s="184" t="s">
        <v>330</v>
      </c>
      <c r="L47" s="186"/>
      <c r="M47" s="190">
        <f>SUM('納品書(明細書)'!BU105:BY105)</f>
        <v>0</v>
      </c>
      <c r="N47" s="190"/>
      <c r="O47" s="191"/>
    </row>
    <row r="48" spans="1:16" ht="24" customHeight="1">
      <c r="D48" s="187"/>
      <c r="E48" s="188"/>
      <c r="F48" s="188"/>
      <c r="G48" s="189"/>
      <c r="H48" s="192"/>
      <c r="I48" s="192"/>
      <c r="J48" s="193"/>
      <c r="K48" s="187"/>
      <c r="L48" s="189"/>
      <c r="M48" s="192"/>
      <c r="N48" s="192"/>
      <c r="O48" s="193"/>
    </row>
    <row r="49" spans="4:15" ht="24" customHeight="1">
      <c r="D49" s="184" t="s">
        <v>329</v>
      </c>
      <c r="E49" s="185"/>
      <c r="F49" s="185"/>
      <c r="G49" s="186"/>
      <c r="H49" s="190">
        <f>SUM('納品書(明細書)'!CK104:CO104)</f>
        <v>0</v>
      </c>
      <c r="I49" s="190"/>
      <c r="J49" s="191"/>
      <c r="K49" s="184" t="s">
        <v>331</v>
      </c>
      <c r="L49" s="186"/>
      <c r="M49" s="190">
        <f>SUM('納品書(明細書)'!CK105:CO105)</f>
        <v>0</v>
      </c>
      <c r="N49" s="190"/>
      <c r="O49" s="191"/>
    </row>
    <row r="50" spans="4:15" ht="24" customHeight="1">
      <c r="D50" s="187"/>
      <c r="E50" s="188"/>
      <c r="F50" s="188"/>
      <c r="G50" s="189"/>
      <c r="H50" s="188"/>
      <c r="I50" s="188"/>
      <c r="J50" s="189"/>
      <c r="K50" s="187"/>
      <c r="L50" s="189"/>
      <c r="M50" s="192"/>
      <c r="N50" s="192"/>
      <c r="O50" s="193"/>
    </row>
    <row r="51" spans="4:15" ht="24" customHeight="1"/>
    <row r="52" spans="4:15" ht="24" customHeight="1"/>
    <row r="53" spans="4:15" ht="24" customHeight="1"/>
    <row r="54" spans="4:15" ht="24" customHeight="1"/>
    <row r="55" spans="4:15" ht="24" customHeight="1"/>
    <row r="56" spans="4:15" ht="24" customHeight="1"/>
    <row r="57" spans="4:15" ht="24" customHeight="1"/>
    <row r="58" spans="4:15" ht="24" customHeight="1"/>
    <row r="59" spans="4:15" ht="24" customHeight="1"/>
    <row r="60" spans="4:15" ht="24" customHeight="1"/>
    <row r="61" spans="4:15" ht="24" customHeight="1"/>
    <row r="62" spans="4:15" ht="24" customHeight="1"/>
    <row r="63" spans="4:15" ht="24" customHeight="1"/>
    <row r="64" spans="4:15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</sheetData>
  <sheetProtection algorithmName="SHA-512" hashValue="ox8G3Yaz0rxaCCXPZ9kmTa/9yaHgbxSoD6efjJpabtZkrXwoBJlK67kVLxAyv2RLfESeMx0yD5ft38EfkpAODg==" saltValue="nit/ezl0iJMr6EzXl6bIEg==" spinCount="100000" sheet="1" objects="1" scenarios="1"/>
  <mergeCells count="18">
    <mergeCell ref="K39:L39"/>
    <mergeCell ref="G39:I39"/>
    <mergeCell ref="B11:C11"/>
    <mergeCell ref="A7:R7"/>
    <mergeCell ref="L1:N1"/>
    <mergeCell ref="O1:R1"/>
    <mergeCell ref="M13:O14"/>
    <mergeCell ref="B1:C1"/>
    <mergeCell ref="B12:C12"/>
    <mergeCell ref="A10:D10"/>
    <mergeCell ref="D49:G50"/>
    <mergeCell ref="H49:J50"/>
    <mergeCell ref="K49:L50"/>
    <mergeCell ref="M49:O50"/>
    <mergeCell ref="D47:G48"/>
    <mergeCell ref="H47:J48"/>
    <mergeCell ref="K47:L48"/>
    <mergeCell ref="M47:O48"/>
  </mergeCells>
  <phoneticPr fontId="1"/>
  <pageMargins left="0.7" right="0.7" top="0.75" bottom="0.75" header="0.3" footer="0.3"/>
  <pageSetup paperSize="9" scale="41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CB98F-E320-DE44-A7CA-9B006E200BD5}">
  <dimension ref="A1:DS109"/>
  <sheetViews>
    <sheetView tabSelected="1" view="pageLayout" topLeftCell="B29" zoomScale="130" zoomScaleNormal="140" zoomScaleSheetLayoutView="130" zoomScalePageLayoutView="130" workbookViewId="0">
      <selection activeCell="U51" sqref="U51:Y51"/>
    </sheetView>
  </sheetViews>
  <sheetFormatPr baseColWidth="10" defaultColWidth="2" defaultRowHeight="15"/>
  <cols>
    <col min="1" max="1" width="3.6640625" style="1" customWidth="1"/>
    <col min="2" max="30" width="2" style="1"/>
    <col min="31" max="31" width="0.83203125" style="1" customWidth="1"/>
    <col min="32" max="32" width="3.6640625" style="1" customWidth="1"/>
    <col min="33" max="62" width="2" style="1"/>
    <col min="63" max="63" width="0.83203125" style="1" customWidth="1"/>
    <col min="64" max="64" width="3.6640625" style="1" customWidth="1"/>
    <col min="65" max="16384" width="2" style="1"/>
  </cols>
  <sheetData>
    <row r="1" spans="1:113" ht="25" customHeight="1">
      <c r="A1" s="165" t="s">
        <v>259</v>
      </c>
      <c r="B1" s="165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168" t="s">
        <v>260</v>
      </c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6">
        <f ca="1">TODAY()</f>
        <v>43733</v>
      </c>
      <c r="CF1" s="167"/>
      <c r="CG1" s="167"/>
      <c r="CH1" s="167"/>
      <c r="CI1" s="167"/>
      <c r="CJ1" s="167"/>
      <c r="CK1" s="167"/>
      <c r="CL1" s="167"/>
      <c r="CM1" s="167"/>
      <c r="CN1" s="167"/>
      <c r="CO1" s="167"/>
    </row>
    <row r="2" spans="1:113" ht="29" customHeight="1">
      <c r="BF2" s="175" t="s">
        <v>313</v>
      </c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5"/>
      <c r="CM2" s="175"/>
      <c r="CN2" s="175"/>
      <c r="CO2" s="175"/>
    </row>
    <row r="3" spans="1:113"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5"/>
      <c r="CD3" s="175"/>
      <c r="CE3" s="175"/>
      <c r="CF3" s="175"/>
      <c r="CG3" s="175"/>
      <c r="CH3" s="175"/>
      <c r="CI3" s="175"/>
      <c r="CJ3" s="175"/>
      <c r="CK3" s="175"/>
      <c r="CL3" s="175"/>
      <c r="CM3" s="175"/>
      <c r="CN3" s="175"/>
      <c r="CO3" s="175"/>
    </row>
    <row r="4" spans="1:113" ht="30" customHeight="1">
      <c r="B4" s="169" t="s">
        <v>261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0">
        <f>SUM(BU107)</f>
        <v>0</v>
      </c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1" t="s">
        <v>315</v>
      </c>
      <c r="AE4" s="9"/>
      <c r="AF4" s="9"/>
      <c r="AG4" s="11"/>
      <c r="AH4" s="9"/>
      <c r="AI4" s="176">
        <f>SUM(BU104,CK104)</f>
        <v>0</v>
      </c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0" t="s">
        <v>314</v>
      </c>
      <c r="AU4" s="10"/>
      <c r="AV4" s="10"/>
      <c r="AW4" s="10"/>
      <c r="AX4" s="37"/>
      <c r="BF4" s="174" t="s">
        <v>317</v>
      </c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</row>
    <row r="5" spans="1:113" ht="19">
      <c r="A5" s="1" t="s">
        <v>349</v>
      </c>
      <c r="AD5" s="12"/>
      <c r="AG5" s="12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</row>
    <row r="6" spans="1:113">
      <c r="A6" s="8" t="s">
        <v>0</v>
      </c>
      <c r="B6" s="129" t="s">
        <v>1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57" t="s">
        <v>88</v>
      </c>
      <c r="P6" s="158"/>
      <c r="Q6" s="158"/>
      <c r="R6" s="158"/>
      <c r="S6" s="158"/>
      <c r="T6" s="158"/>
      <c r="U6" s="137" t="s">
        <v>2</v>
      </c>
      <c r="V6" s="127"/>
      <c r="W6" s="127"/>
      <c r="X6" s="127"/>
      <c r="Y6" s="138"/>
      <c r="Z6" s="158" t="s">
        <v>3</v>
      </c>
      <c r="AA6" s="158"/>
      <c r="AB6" s="158"/>
      <c r="AC6" s="158"/>
      <c r="AD6" s="159"/>
      <c r="AF6" s="8" t="s">
        <v>0</v>
      </c>
      <c r="AG6" s="129" t="s">
        <v>1</v>
      </c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6" t="s">
        <v>88</v>
      </c>
      <c r="AU6" s="127"/>
      <c r="AV6" s="127"/>
      <c r="AW6" s="127"/>
      <c r="AX6" s="127"/>
      <c r="AY6" s="127"/>
      <c r="AZ6" s="127"/>
      <c r="BA6" s="137" t="s">
        <v>2</v>
      </c>
      <c r="BB6" s="127"/>
      <c r="BC6" s="127"/>
      <c r="BD6" s="127"/>
      <c r="BE6" s="138"/>
      <c r="BF6" s="137" t="s">
        <v>297</v>
      </c>
      <c r="BG6" s="127"/>
      <c r="BH6" s="127"/>
      <c r="BI6" s="127"/>
      <c r="BJ6" s="128"/>
      <c r="BL6" s="8" t="s">
        <v>0</v>
      </c>
      <c r="BM6" s="129" t="s">
        <v>1</v>
      </c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6" t="s">
        <v>88</v>
      </c>
      <c r="CA6" s="127"/>
      <c r="CB6" s="127"/>
      <c r="CC6" s="127"/>
      <c r="CD6" s="127"/>
      <c r="CE6" s="127"/>
      <c r="CF6" s="137" t="s">
        <v>2</v>
      </c>
      <c r="CG6" s="127"/>
      <c r="CH6" s="127"/>
      <c r="CI6" s="127"/>
      <c r="CJ6" s="138"/>
      <c r="CK6" s="127" t="s">
        <v>3</v>
      </c>
      <c r="CL6" s="127"/>
      <c r="CM6" s="127"/>
      <c r="CN6" s="127"/>
      <c r="CO6" s="128"/>
    </row>
    <row r="7" spans="1:113" ht="16" customHeight="1">
      <c r="A7" s="151" t="s">
        <v>262</v>
      </c>
      <c r="B7" s="109" t="s">
        <v>4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1"/>
      <c r="O7" s="160">
        <v>980</v>
      </c>
      <c r="P7" s="161"/>
      <c r="Q7" s="161"/>
      <c r="R7" s="161"/>
      <c r="S7" s="161"/>
      <c r="T7" s="161"/>
      <c r="U7" s="205">
        <v>0</v>
      </c>
      <c r="V7" s="206"/>
      <c r="W7" s="206"/>
      <c r="X7" s="206"/>
      <c r="Y7" s="207"/>
      <c r="Z7" s="68">
        <f t="shared" ref="Z7" si="0">O7*U7</f>
        <v>0</v>
      </c>
      <c r="AA7" s="120"/>
      <c r="AB7" s="120"/>
      <c r="AC7" s="120"/>
      <c r="AD7" s="121"/>
      <c r="AF7" s="151" t="s">
        <v>273</v>
      </c>
      <c r="AG7" s="109" t="s">
        <v>89</v>
      </c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1"/>
      <c r="AT7" s="112">
        <v>850</v>
      </c>
      <c r="AU7" s="113"/>
      <c r="AV7" s="113"/>
      <c r="AW7" s="113"/>
      <c r="AX7" s="113"/>
      <c r="AY7" s="113"/>
      <c r="AZ7" s="113"/>
      <c r="BA7" s="205">
        <v>0</v>
      </c>
      <c r="BB7" s="206"/>
      <c r="BC7" s="206"/>
      <c r="BD7" s="206"/>
      <c r="BE7" s="207"/>
      <c r="BF7" s="68">
        <f>SUM(AT7*BA7)</f>
        <v>0</v>
      </c>
      <c r="BG7" s="120"/>
      <c r="BH7" s="120"/>
      <c r="BI7" s="120"/>
      <c r="BJ7" s="121"/>
      <c r="BL7" s="151" t="s">
        <v>278</v>
      </c>
      <c r="BM7" s="109" t="s">
        <v>180</v>
      </c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30" t="s">
        <v>296</v>
      </c>
      <c r="BY7" s="131"/>
      <c r="BZ7" s="112">
        <v>3200</v>
      </c>
      <c r="CA7" s="113"/>
      <c r="CB7" s="113"/>
      <c r="CC7" s="113"/>
      <c r="CD7" s="113"/>
      <c r="CE7" s="113"/>
      <c r="CF7" s="205">
        <v>0</v>
      </c>
      <c r="CG7" s="206"/>
      <c r="CH7" s="206"/>
      <c r="CI7" s="206"/>
      <c r="CJ7" s="207"/>
      <c r="CK7" s="68">
        <f>BZ7*CF7</f>
        <v>0</v>
      </c>
      <c r="CL7" s="120"/>
      <c r="CM7" s="120"/>
      <c r="CN7" s="120"/>
      <c r="CO7" s="121"/>
    </row>
    <row r="8" spans="1:113" ht="16" customHeight="1">
      <c r="A8" s="152"/>
      <c r="B8" s="74" t="s">
        <v>5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98"/>
      <c r="O8" s="89">
        <v>680</v>
      </c>
      <c r="P8" s="78"/>
      <c r="Q8" s="78"/>
      <c r="R8" s="78"/>
      <c r="S8" s="78"/>
      <c r="T8" s="78"/>
      <c r="U8" s="208">
        <v>0</v>
      </c>
      <c r="V8" s="209"/>
      <c r="W8" s="209"/>
      <c r="X8" s="209"/>
      <c r="Y8" s="210"/>
      <c r="Z8" s="79">
        <f t="shared" ref="Z8:Z71" si="1">O8*U8</f>
        <v>0</v>
      </c>
      <c r="AA8" s="63"/>
      <c r="AB8" s="63"/>
      <c r="AC8" s="63"/>
      <c r="AD8" s="80"/>
      <c r="AF8" s="152"/>
      <c r="AG8" s="74" t="s">
        <v>90</v>
      </c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98"/>
      <c r="AT8" s="89">
        <v>600</v>
      </c>
      <c r="AU8" s="78"/>
      <c r="AV8" s="78"/>
      <c r="AW8" s="78"/>
      <c r="AX8" s="78"/>
      <c r="AY8" s="78"/>
      <c r="AZ8" s="78"/>
      <c r="BA8" s="208">
        <v>0</v>
      </c>
      <c r="BB8" s="209"/>
      <c r="BC8" s="209"/>
      <c r="BD8" s="209"/>
      <c r="BE8" s="210"/>
      <c r="BF8" s="79">
        <f t="shared" ref="BF8:BF21" si="2">SUM(AT8*BA8)</f>
        <v>0</v>
      </c>
      <c r="BG8" s="63"/>
      <c r="BH8" s="63"/>
      <c r="BI8" s="63"/>
      <c r="BJ8" s="80"/>
      <c r="BL8" s="152"/>
      <c r="BM8" s="74" t="s">
        <v>181</v>
      </c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132"/>
      <c r="BY8" s="133"/>
      <c r="BZ8" s="89">
        <v>3200</v>
      </c>
      <c r="CA8" s="78"/>
      <c r="CB8" s="78"/>
      <c r="CC8" s="78"/>
      <c r="CD8" s="78"/>
      <c r="CE8" s="78"/>
      <c r="CF8" s="208">
        <v>0</v>
      </c>
      <c r="CG8" s="209"/>
      <c r="CH8" s="209"/>
      <c r="CI8" s="209"/>
      <c r="CJ8" s="210"/>
      <c r="CK8" s="79">
        <f t="shared" ref="CK8:CK71" si="3">BZ8*CF8</f>
        <v>0</v>
      </c>
      <c r="CL8" s="63"/>
      <c r="CM8" s="63"/>
      <c r="CN8" s="63"/>
      <c r="CO8" s="80"/>
    </row>
    <row r="9" spans="1:113" ht="16" customHeight="1">
      <c r="A9" s="152"/>
      <c r="B9" s="74" t="s">
        <v>6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98"/>
      <c r="O9" s="89">
        <v>780</v>
      </c>
      <c r="P9" s="78"/>
      <c r="Q9" s="78"/>
      <c r="R9" s="78"/>
      <c r="S9" s="78"/>
      <c r="T9" s="78"/>
      <c r="U9" s="208">
        <v>0</v>
      </c>
      <c r="V9" s="209"/>
      <c r="W9" s="209"/>
      <c r="X9" s="209"/>
      <c r="Y9" s="210"/>
      <c r="Z9" s="79">
        <f t="shared" si="1"/>
        <v>0</v>
      </c>
      <c r="AA9" s="63"/>
      <c r="AB9" s="63"/>
      <c r="AC9" s="63"/>
      <c r="AD9" s="80"/>
      <c r="AF9" s="152"/>
      <c r="AG9" s="74" t="s">
        <v>91</v>
      </c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98"/>
      <c r="AT9" s="89">
        <v>400</v>
      </c>
      <c r="AU9" s="78"/>
      <c r="AV9" s="78"/>
      <c r="AW9" s="78"/>
      <c r="AX9" s="78"/>
      <c r="AY9" s="78"/>
      <c r="AZ9" s="78"/>
      <c r="BA9" s="208">
        <v>0</v>
      </c>
      <c r="BB9" s="209"/>
      <c r="BC9" s="209"/>
      <c r="BD9" s="209"/>
      <c r="BE9" s="210"/>
      <c r="BF9" s="79">
        <f t="shared" si="2"/>
        <v>0</v>
      </c>
      <c r="BG9" s="63"/>
      <c r="BH9" s="63"/>
      <c r="BI9" s="63"/>
      <c r="BJ9" s="80"/>
      <c r="BL9" s="152"/>
      <c r="BM9" s="74" t="s">
        <v>182</v>
      </c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132"/>
      <c r="BY9" s="133"/>
      <c r="BZ9" s="89">
        <v>3200</v>
      </c>
      <c r="CA9" s="78"/>
      <c r="CB9" s="78"/>
      <c r="CC9" s="78"/>
      <c r="CD9" s="78"/>
      <c r="CE9" s="78"/>
      <c r="CF9" s="208">
        <v>0</v>
      </c>
      <c r="CG9" s="209"/>
      <c r="CH9" s="209"/>
      <c r="CI9" s="209"/>
      <c r="CJ9" s="210"/>
      <c r="CK9" s="79">
        <f t="shared" si="3"/>
        <v>0</v>
      </c>
      <c r="CL9" s="63"/>
      <c r="CM9" s="63"/>
      <c r="CN9" s="63"/>
      <c r="CO9" s="80"/>
    </row>
    <row r="10" spans="1:113" ht="16" customHeight="1">
      <c r="A10" s="152"/>
      <c r="B10" s="74" t="s">
        <v>7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98"/>
      <c r="O10" s="89">
        <v>1980</v>
      </c>
      <c r="P10" s="78"/>
      <c r="Q10" s="78"/>
      <c r="R10" s="78"/>
      <c r="S10" s="78"/>
      <c r="T10" s="78"/>
      <c r="U10" s="208">
        <v>0</v>
      </c>
      <c r="V10" s="209"/>
      <c r="W10" s="209"/>
      <c r="X10" s="209"/>
      <c r="Y10" s="210"/>
      <c r="Z10" s="79">
        <f t="shared" si="1"/>
        <v>0</v>
      </c>
      <c r="AA10" s="63"/>
      <c r="AB10" s="63"/>
      <c r="AC10" s="63"/>
      <c r="AD10" s="80"/>
      <c r="AF10" s="152"/>
      <c r="AG10" s="74" t="s">
        <v>92</v>
      </c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98"/>
      <c r="AT10" s="89">
        <v>1400</v>
      </c>
      <c r="AU10" s="78"/>
      <c r="AV10" s="78"/>
      <c r="AW10" s="78"/>
      <c r="AX10" s="78"/>
      <c r="AY10" s="78"/>
      <c r="AZ10" s="78"/>
      <c r="BA10" s="208">
        <v>0</v>
      </c>
      <c r="BB10" s="209"/>
      <c r="BC10" s="209"/>
      <c r="BD10" s="209"/>
      <c r="BE10" s="210"/>
      <c r="BF10" s="79">
        <f t="shared" si="2"/>
        <v>0</v>
      </c>
      <c r="BG10" s="63"/>
      <c r="BH10" s="63"/>
      <c r="BI10" s="63"/>
      <c r="BJ10" s="80"/>
      <c r="BL10" s="152"/>
      <c r="BM10" s="74" t="s">
        <v>183</v>
      </c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132"/>
      <c r="BY10" s="133"/>
      <c r="BZ10" s="89">
        <v>3200</v>
      </c>
      <c r="CA10" s="78"/>
      <c r="CB10" s="78"/>
      <c r="CC10" s="78"/>
      <c r="CD10" s="78"/>
      <c r="CE10" s="78"/>
      <c r="CF10" s="208">
        <v>0</v>
      </c>
      <c r="CG10" s="209"/>
      <c r="CH10" s="209"/>
      <c r="CI10" s="209"/>
      <c r="CJ10" s="210"/>
      <c r="CK10" s="79">
        <f t="shared" si="3"/>
        <v>0</v>
      </c>
      <c r="CL10" s="63"/>
      <c r="CM10" s="63"/>
      <c r="CN10" s="63"/>
      <c r="CO10" s="80"/>
    </row>
    <row r="11" spans="1:113" ht="16" customHeight="1">
      <c r="A11" s="152"/>
      <c r="B11" s="74" t="s">
        <v>8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98"/>
      <c r="O11" s="89">
        <v>980</v>
      </c>
      <c r="P11" s="78"/>
      <c r="Q11" s="78"/>
      <c r="R11" s="78"/>
      <c r="S11" s="78"/>
      <c r="T11" s="78"/>
      <c r="U11" s="208">
        <v>0</v>
      </c>
      <c r="V11" s="209"/>
      <c r="W11" s="209"/>
      <c r="X11" s="209"/>
      <c r="Y11" s="210"/>
      <c r="Z11" s="79">
        <f t="shared" si="1"/>
        <v>0</v>
      </c>
      <c r="AA11" s="63"/>
      <c r="AB11" s="63"/>
      <c r="AC11" s="63"/>
      <c r="AD11" s="80"/>
      <c r="AF11" s="152"/>
      <c r="AG11" s="74" t="s">
        <v>93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98"/>
      <c r="AT11" s="89">
        <v>900</v>
      </c>
      <c r="AU11" s="78"/>
      <c r="AV11" s="78"/>
      <c r="AW11" s="78"/>
      <c r="AX11" s="78"/>
      <c r="AY11" s="78"/>
      <c r="AZ11" s="78"/>
      <c r="BA11" s="208">
        <v>0</v>
      </c>
      <c r="BB11" s="209"/>
      <c r="BC11" s="209"/>
      <c r="BD11" s="209"/>
      <c r="BE11" s="210"/>
      <c r="BF11" s="79">
        <f t="shared" si="2"/>
        <v>0</v>
      </c>
      <c r="BG11" s="63"/>
      <c r="BH11" s="63"/>
      <c r="BI11" s="63"/>
      <c r="BJ11" s="80"/>
      <c r="BL11" s="152"/>
      <c r="BM11" s="74" t="s">
        <v>184</v>
      </c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132"/>
      <c r="BY11" s="133"/>
      <c r="BZ11" s="89">
        <v>3200</v>
      </c>
      <c r="CA11" s="78"/>
      <c r="CB11" s="78"/>
      <c r="CC11" s="78"/>
      <c r="CD11" s="78"/>
      <c r="CE11" s="78"/>
      <c r="CF11" s="208">
        <v>0</v>
      </c>
      <c r="CG11" s="209"/>
      <c r="CH11" s="209"/>
      <c r="CI11" s="209"/>
      <c r="CJ11" s="210"/>
      <c r="CK11" s="79">
        <f t="shared" si="3"/>
        <v>0</v>
      </c>
      <c r="CL11" s="63"/>
      <c r="CM11" s="63"/>
      <c r="CN11" s="63"/>
      <c r="CO11" s="80"/>
    </row>
    <row r="12" spans="1:113" ht="16" customHeight="1">
      <c r="A12" s="152"/>
      <c r="B12" s="74" t="s">
        <v>9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98"/>
      <c r="O12" s="89">
        <v>480</v>
      </c>
      <c r="P12" s="78"/>
      <c r="Q12" s="78"/>
      <c r="R12" s="78"/>
      <c r="S12" s="78"/>
      <c r="T12" s="78"/>
      <c r="U12" s="208">
        <v>0</v>
      </c>
      <c r="V12" s="209"/>
      <c r="W12" s="209"/>
      <c r="X12" s="209"/>
      <c r="Y12" s="210"/>
      <c r="Z12" s="79">
        <f t="shared" si="1"/>
        <v>0</v>
      </c>
      <c r="AA12" s="63"/>
      <c r="AB12" s="63"/>
      <c r="AC12" s="63"/>
      <c r="AD12" s="80"/>
      <c r="AF12" s="152"/>
      <c r="AG12" s="74" t="s">
        <v>94</v>
      </c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98"/>
      <c r="AT12" s="89">
        <v>300</v>
      </c>
      <c r="AU12" s="78"/>
      <c r="AV12" s="78"/>
      <c r="AW12" s="78"/>
      <c r="AX12" s="78"/>
      <c r="AY12" s="78"/>
      <c r="AZ12" s="78"/>
      <c r="BA12" s="208">
        <v>0</v>
      </c>
      <c r="BB12" s="209"/>
      <c r="BC12" s="209"/>
      <c r="BD12" s="209"/>
      <c r="BE12" s="210"/>
      <c r="BF12" s="79">
        <f t="shared" si="2"/>
        <v>0</v>
      </c>
      <c r="BG12" s="63"/>
      <c r="BH12" s="63"/>
      <c r="BI12" s="63"/>
      <c r="BJ12" s="80"/>
      <c r="BL12" s="152"/>
      <c r="BM12" s="74" t="s">
        <v>185</v>
      </c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132"/>
      <c r="BY12" s="133"/>
      <c r="BZ12" s="89">
        <v>3200</v>
      </c>
      <c r="CA12" s="78"/>
      <c r="CB12" s="78"/>
      <c r="CC12" s="78"/>
      <c r="CD12" s="78"/>
      <c r="CE12" s="78"/>
      <c r="CF12" s="208">
        <v>0</v>
      </c>
      <c r="CG12" s="209"/>
      <c r="CH12" s="209"/>
      <c r="CI12" s="209"/>
      <c r="CJ12" s="210"/>
      <c r="CK12" s="79">
        <f t="shared" si="3"/>
        <v>0</v>
      </c>
      <c r="CL12" s="63"/>
      <c r="CM12" s="63"/>
      <c r="CN12" s="63"/>
      <c r="CO12" s="80"/>
    </row>
    <row r="13" spans="1:113" ht="16" customHeight="1">
      <c r="A13" s="152"/>
      <c r="B13" s="74" t="s">
        <v>10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98"/>
      <c r="O13" s="89">
        <v>280</v>
      </c>
      <c r="P13" s="78"/>
      <c r="Q13" s="78"/>
      <c r="R13" s="78"/>
      <c r="S13" s="78"/>
      <c r="T13" s="78"/>
      <c r="U13" s="208">
        <v>0</v>
      </c>
      <c r="V13" s="209"/>
      <c r="W13" s="209"/>
      <c r="X13" s="209"/>
      <c r="Y13" s="210"/>
      <c r="Z13" s="79">
        <f t="shared" si="1"/>
        <v>0</v>
      </c>
      <c r="AA13" s="63"/>
      <c r="AB13" s="63"/>
      <c r="AC13" s="63"/>
      <c r="AD13" s="80"/>
      <c r="AF13" s="152"/>
      <c r="AG13" s="74" t="s">
        <v>95</v>
      </c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98"/>
      <c r="AT13" s="89">
        <v>2000</v>
      </c>
      <c r="AU13" s="78"/>
      <c r="AV13" s="78"/>
      <c r="AW13" s="78"/>
      <c r="AX13" s="78"/>
      <c r="AY13" s="78"/>
      <c r="AZ13" s="78"/>
      <c r="BA13" s="208">
        <v>0</v>
      </c>
      <c r="BB13" s="209"/>
      <c r="BC13" s="209"/>
      <c r="BD13" s="209"/>
      <c r="BE13" s="210"/>
      <c r="BF13" s="79">
        <f t="shared" si="2"/>
        <v>0</v>
      </c>
      <c r="BG13" s="63"/>
      <c r="BH13" s="63"/>
      <c r="BI13" s="63"/>
      <c r="BJ13" s="80"/>
      <c r="BL13" s="152"/>
      <c r="BM13" s="124" t="s">
        <v>186</v>
      </c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00" t="s">
        <v>286</v>
      </c>
      <c r="BY13" s="177"/>
      <c r="BZ13" s="89">
        <v>1300</v>
      </c>
      <c r="CA13" s="78"/>
      <c r="CB13" s="78"/>
      <c r="CC13" s="78"/>
      <c r="CD13" s="78"/>
      <c r="CE13" s="78"/>
      <c r="CF13" s="208">
        <v>0</v>
      </c>
      <c r="CG13" s="209"/>
      <c r="CH13" s="209"/>
      <c r="CI13" s="209"/>
      <c r="CJ13" s="210"/>
      <c r="CK13" s="79">
        <f t="shared" si="3"/>
        <v>0</v>
      </c>
      <c r="CL13" s="63"/>
      <c r="CM13" s="63"/>
      <c r="CN13" s="63"/>
      <c r="CO13" s="80"/>
    </row>
    <row r="14" spans="1:113" ht="16" customHeight="1">
      <c r="A14" s="152"/>
      <c r="B14" s="74" t="s">
        <v>11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98"/>
      <c r="O14" s="89">
        <v>180</v>
      </c>
      <c r="P14" s="78"/>
      <c r="Q14" s="78"/>
      <c r="R14" s="78"/>
      <c r="S14" s="78"/>
      <c r="T14" s="78"/>
      <c r="U14" s="208">
        <v>0</v>
      </c>
      <c r="V14" s="209"/>
      <c r="W14" s="209"/>
      <c r="X14" s="209"/>
      <c r="Y14" s="210"/>
      <c r="Z14" s="79">
        <f t="shared" si="1"/>
        <v>0</v>
      </c>
      <c r="AA14" s="63"/>
      <c r="AB14" s="63"/>
      <c r="AC14" s="63"/>
      <c r="AD14" s="80"/>
      <c r="AF14" s="152"/>
      <c r="AG14" s="74" t="s">
        <v>96</v>
      </c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98"/>
      <c r="AT14" s="89">
        <v>300</v>
      </c>
      <c r="AU14" s="78"/>
      <c r="AV14" s="78"/>
      <c r="AW14" s="78"/>
      <c r="AX14" s="78"/>
      <c r="AY14" s="78"/>
      <c r="AZ14" s="78"/>
      <c r="BA14" s="208">
        <v>0</v>
      </c>
      <c r="BB14" s="209"/>
      <c r="BC14" s="209"/>
      <c r="BD14" s="209"/>
      <c r="BE14" s="210"/>
      <c r="BF14" s="79">
        <f t="shared" si="2"/>
        <v>0</v>
      </c>
      <c r="BG14" s="63"/>
      <c r="BH14" s="63"/>
      <c r="BI14" s="63"/>
      <c r="BJ14" s="80"/>
      <c r="BL14" s="152"/>
      <c r="BM14" s="124" t="s">
        <v>187</v>
      </c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78"/>
      <c r="BY14" s="179"/>
      <c r="BZ14" s="89">
        <v>1300</v>
      </c>
      <c r="CA14" s="78"/>
      <c r="CB14" s="78"/>
      <c r="CC14" s="78"/>
      <c r="CD14" s="78"/>
      <c r="CE14" s="78"/>
      <c r="CF14" s="208">
        <v>0</v>
      </c>
      <c r="CG14" s="209"/>
      <c r="CH14" s="209"/>
      <c r="CI14" s="209"/>
      <c r="CJ14" s="210"/>
      <c r="CK14" s="79">
        <f t="shared" si="3"/>
        <v>0</v>
      </c>
      <c r="CL14" s="63"/>
      <c r="CM14" s="63"/>
      <c r="CN14" s="63"/>
      <c r="CO14" s="80"/>
    </row>
    <row r="15" spans="1:113" ht="16" customHeight="1">
      <c r="A15" s="152"/>
      <c r="B15" s="74" t="s">
        <v>12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98"/>
      <c r="O15" s="89">
        <v>280</v>
      </c>
      <c r="P15" s="78"/>
      <c r="Q15" s="78"/>
      <c r="R15" s="78"/>
      <c r="S15" s="78"/>
      <c r="T15" s="78"/>
      <c r="U15" s="208">
        <v>0</v>
      </c>
      <c r="V15" s="209"/>
      <c r="W15" s="209"/>
      <c r="X15" s="209"/>
      <c r="Y15" s="210"/>
      <c r="Z15" s="79">
        <f t="shared" si="1"/>
        <v>0</v>
      </c>
      <c r="AA15" s="63"/>
      <c r="AB15" s="63"/>
      <c r="AC15" s="63"/>
      <c r="AD15" s="80"/>
      <c r="AF15" s="152"/>
      <c r="AG15" s="74" t="s">
        <v>97</v>
      </c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98"/>
      <c r="AT15" s="89">
        <v>200</v>
      </c>
      <c r="AU15" s="78"/>
      <c r="AV15" s="78"/>
      <c r="AW15" s="78"/>
      <c r="AX15" s="78"/>
      <c r="AY15" s="78"/>
      <c r="AZ15" s="78"/>
      <c r="BA15" s="208">
        <v>0</v>
      </c>
      <c r="BB15" s="209"/>
      <c r="BC15" s="209"/>
      <c r="BD15" s="209"/>
      <c r="BE15" s="210"/>
      <c r="BF15" s="79">
        <f t="shared" si="2"/>
        <v>0</v>
      </c>
      <c r="BG15" s="63"/>
      <c r="BH15" s="63"/>
      <c r="BI15" s="63"/>
      <c r="BJ15" s="80"/>
      <c r="BL15" s="152"/>
      <c r="BM15" s="124" t="s">
        <v>188</v>
      </c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78"/>
      <c r="BY15" s="179"/>
      <c r="BZ15" s="89">
        <v>1300</v>
      </c>
      <c r="CA15" s="78"/>
      <c r="CB15" s="78"/>
      <c r="CC15" s="78"/>
      <c r="CD15" s="78"/>
      <c r="CE15" s="78"/>
      <c r="CF15" s="208">
        <v>0</v>
      </c>
      <c r="CG15" s="209"/>
      <c r="CH15" s="209"/>
      <c r="CI15" s="209"/>
      <c r="CJ15" s="210"/>
      <c r="CK15" s="79">
        <f t="shared" si="3"/>
        <v>0</v>
      </c>
      <c r="CL15" s="63"/>
      <c r="CM15" s="63"/>
      <c r="CN15" s="63"/>
      <c r="CO15" s="80"/>
    </row>
    <row r="16" spans="1:113" ht="16" customHeight="1">
      <c r="A16" s="152"/>
      <c r="B16" s="74" t="s">
        <v>13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98"/>
      <c r="O16" s="89">
        <v>680</v>
      </c>
      <c r="P16" s="78"/>
      <c r="Q16" s="78"/>
      <c r="R16" s="78"/>
      <c r="S16" s="78"/>
      <c r="T16" s="78"/>
      <c r="U16" s="208">
        <v>0</v>
      </c>
      <c r="V16" s="209"/>
      <c r="W16" s="209"/>
      <c r="X16" s="209"/>
      <c r="Y16" s="210"/>
      <c r="Z16" s="79">
        <f t="shared" si="1"/>
        <v>0</v>
      </c>
      <c r="AA16" s="63"/>
      <c r="AB16" s="63"/>
      <c r="AC16" s="63"/>
      <c r="AD16" s="80"/>
      <c r="AF16" s="152"/>
      <c r="AG16" s="74" t="s">
        <v>98</v>
      </c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98"/>
      <c r="AT16" s="89">
        <v>480</v>
      </c>
      <c r="AU16" s="78"/>
      <c r="AV16" s="78"/>
      <c r="AW16" s="78"/>
      <c r="AX16" s="78"/>
      <c r="AY16" s="78"/>
      <c r="AZ16" s="78"/>
      <c r="BA16" s="208">
        <v>0</v>
      </c>
      <c r="BB16" s="209"/>
      <c r="BC16" s="209"/>
      <c r="BD16" s="209"/>
      <c r="BE16" s="210"/>
      <c r="BF16" s="79">
        <f t="shared" si="2"/>
        <v>0</v>
      </c>
      <c r="BG16" s="63"/>
      <c r="BH16" s="63"/>
      <c r="BI16" s="63"/>
      <c r="BJ16" s="80"/>
      <c r="BL16" s="152"/>
      <c r="BM16" s="124" t="s">
        <v>189</v>
      </c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80"/>
      <c r="BY16" s="181"/>
      <c r="BZ16" s="89">
        <v>1300</v>
      </c>
      <c r="CA16" s="78"/>
      <c r="CB16" s="78"/>
      <c r="CC16" s="78"/>
      <c r="CD16" s="78"/>
      <c r="CE16" s="78"/>
      <c r="CF16" s="208">
        <v>0</v>
      </c>
      <c r="CG16" s="209"/>
      <c r="CH16" s="209"/>
      <c r="CI16" s="209"/>
      <c r="CJ16" s="210"/>
      <c r="CK16" s="79">
        <f t="shared" si="3"/>
        <v>0</v>
      </c>
      <c r="CL16" s="63"/>
      <c r="CM16" s="63"/>
      <c r="CN16" s="63"/>
      <c r="CO16" s="80"/>
    </row>
    <row r="17" spans="1:123" ht="16" customHeight="1">
      <c r="A17" s="152"/>
      <c r="B17" s="74" t="s">
        <v>14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98"/>
      <c r="O17" s="89">
        <v>780</v>
      </c>
      <c r="P17" s="78"/>
      <c r="Q17" s="78"/>
      <c r="R17" s="78"/>
      <c r="S17" s="78"/>
      <c r="T17" s="78"/>
      <c r="U17" s="208">
        <v>0</v>
      </c>
      <c r="V17" s="209"/>
      <c r="W17" s="209"/>
      <c r="X17" s="209"/>
      <c r="Y17" s="210"/>
      <c r="Z17" s="79">
        <f t="shared" si="1"/>
        <v>0</v>
      </c>
      <c r="AA17" s="63"/>
      <c r="AB17" s="63"/>
      <c r="AC17" s="63"/>
      <c r="AD17" s="80"/>
      <c r="AF17" s="152"/>
      <c r="AG17" s="74" t="s">
        <v>99</v>
      </c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98"/>
      <c r="AT17" s="89">
        <v>1280</v>
      </c>
      <c r="AU17" s="78"/>
      <c r="AV17" s="78"/>
      <c r="AW17" s="78"/>
      <c r="AX17" s="78"/>
      <c r="AY17" s="78"/>
      <c r="AZ17" s="78"/>
      <c r="BA17" s="208">
        <v>0</v>
      </c>
      <c r="BB17" s="209"/>
      <c r="BC17" s="209"/>
      <c r="BD17" s="209"/>
      <c r="BE17" s="210"/>
      <c r="BF17" s="79">
        <f t="shared" si="2"/>
        <v>0</v>
      </c>
      <c r="BG17" s="63"/>
      <c r="BH17" s="63"/>
      <c r="BI17" s="63"/>
      <c r="BJ17" s="80"/>
      <c r="BL17" s="152"/>
      <c r="BM17" s="124" t="s">
        <v>186</v>
      </c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00" t="s">
        <v>296</v>
      </c>
      <c r="BY17" s="177"/>
      <c r="BZ17" s="89">
        <v>2400</v>
      </c>
      <c r="CA17" s="78"/>
      <c r="CB17" s="78"/>
      <c r="CC17" s="78"/>
      <c r="CD17" s="78"/>
      <c r="CE17" s="78"/>
      <c r="CF17" s="208">
        <v>0</v>
      </c>
      <c r="CG17" s="209"/>
      <c r="CH17" s="209"/>
      <c r="CI17" s="209"/>
      <c r="CJ17" s="210"/>
      <c r="CK17" s="79">
        <f t="shared" si="3"/>
        <v>0</v>
      </c>
      <c r="CL17" s="63"/>
      <c r="CM17" s="63"/>
      <c r="CN17" s="63"/>
      <c r="CO17" s="80"/>
    </row>
    <row r="18" spans="1:123" ht="16" customHeight="1">
      <c r="A18" s="152"/>
      <c r="B18" s="74" t="s">
        <v>15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98"/>
      <c r="O18" s="89">
        <v>780</v>
      </c>
      <c r="P18" s="78"/>
      <c r="Q18" s="78"/>
      <c r="R18" s="78"/>
      <c r="S18" s="78"/>
      <c r="T18" s="78"/>
      <c r="U18" s="208">
        <v>0</v>
      </c>
      <c r="V18" s="209"/>
      <c r="W18" s="209"/>
      <c r="X18" s="209"/>
      <c r="Y18" s="210"/>
      <c r="Z18" s="79">
        <f t="shared" si="1"/>
        <v>0</v>
      </c>
      <c r="AA18" s="63"/>
      <c r="AB18" s="63"/>
      <c r="AC18" s="63"/>
      <c r="AD18" s="80"/>
      <c r="AF18" s="152"/>
      <c r="AG18" s="74" t="s">
        <v>100</v>
      </c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98"/>
      <c r="AT18" s="89">
        <v>1680</v>
      </c>
      <c r="AU18" s="78"/>
      <c r="AV18" s="78"/>
      <c r="AW18" s="78"/>
      <c r="AX18" s="78"/>
      <c r="AY18" s="78"/>
      <c r="AZ18" s="78"/>
      <c r="BA18" s="208">
        <v>0</v>
      </c>
      <c r="BB18" s="209"/>
      <c r="BC18" s="209"/>
      <c r="BD18" s="209"/>
      <c r="BE18" s="210"/>
      <c r="BF18" s="79">
        <f t="shared" si="2"/>
        <v>0</v>
      </c>
      <c r="BG18" s="63"/>
      <c r="BH18" s="63"/>
      <c r="BI18" s="63"/>
      <c r="BJ18" s="80"/>
      <c r="BL18" s="152"/>
      <c r="BM18" s="124" t="s">
        <v>187</v>
      </c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78"/>
      <c r="BY18" s="179"/>
      <c r="BZ18" s="89">
        <v>2400</v>
      </c>
      <c r="CA18" s="78"/>
      <c r="CB18" s="78"/>
      <c r="CC18" s="78"/>
      <c r="CD18" s="78"/>
      <c r="CE18" s="78"/>
      <c r="CF18" s="208">
        <v>0</v>
      </c>
      <c r="CG18" s="209"/>
      <c r="CH18" s="209"/>
      <c r="CI18" s="209"/>
      <c r="CJ18" s="210"/>
      <c r="CK18" s="79">
        <f t="shared" si="3"/>
        <v>0</v>
      </c>
      <c r="CL18" s="63"/>
      <c r="CM18" s="63"/>
      <c r="CN18" s="63"/>
      <c r="CO18" s="80"/>
    </row>
    <row r="19" spans="1:123" ht="16" customHeight="1">
      <c r="A19" s="152"/>
      <c r="B19" s="74" t="s">
        <v>16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98"/>
      <c r="O19" s="89">
        <v>1180</v>
      </c>
      <c r="P19" s="78"/>
      <c r="Q19" s="78"/>
      <c r="R19" s="78"/>
      <c r="S19" s="78"/>
      <c r="T19" s="78"/>
      <c r="U19" s="208">
        <v>0</v>
      </c>
      <c r="V19" s="209"/>
      <c r="W19" s="209"/>
      <c r="X19" s="209"/>
      <c r="Y19" s="210"/>
      <c r="Z19" s="79">
        <f t="shared" si="1"/>
        <v>0</v>
      </c>
      <c r="AA19" s="63"/>
      <c r="AB19" s="63"/>
      <c r="AC19" s="63"/>
      <c r="AD19" s="80"/>
      <c r="AF19" s="152"/>
      <c r="AG19" s="74" t="s">
        <v>101</v>
      </c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98"/>
      <c r="AT19" s="89">
        <v>3580</v>
      </c>
      <c r="AU19" s="78"/>
      <c r="AV19" s="78"/>
      <c r="AW19" s="78"/>
      <c r="AX19" s="78"/>
      <c r="AY19" s="78"/>
      <c r="AZ19" s="78"/>
      <c r="BA19" s="208">
        <v>0</v>
      </c>
      <c r="BB19" s="209"/>
      <c r="BC19" s="209"/>
      <c r="BD19" s="209"/>
      <c r="BE19" s="210"/>
      <c r="BF19" s="79">
        <f t="shared" si="2"/>
        <v>0</v>
      </c>
      <c r="BG19" s="63"/>
      <c r="BH19" s="63"/>
      <c r="BI19" s="63"/>
      <c r="BJ19" s="80"/>
      <c r="BL19" s="152"/>
      <c r="BM19" s="124" t="s">
        <v>188</v>
      </c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78"/>
      <c r="BY19" s="179"/>
      <c r="BZ19" s="89">
        <v>2400</v>
      </c>
      <c r="CA19" s="78"/>
      <c r="CB19" s="78"/>
      <c r="CC19" s="78"/>
      <c r="CD19" s="78"/>
      <c r="CE19" s="78"/>
      <c r="CF19" s="208">
        <v>0</v>
      </c>
      <c r="CG19" s="209"/>
      <c r="CH19" s="209"/>
      <c r="CI19" s="209"/>
      <c r="CJ19" s="210"/>
      <c r="CK19" s="79">
        <f t="shared" si="3"/>
        <v>0</v>
      </c>
      <c r="CL19" s="63"/>
      <c r="CM19" s="63"/>
      <c r="CN19" s="63"/>
      <c r="CO19" s="80"/>
    </row>
    <row r="20" spans="1:123" ht="16" customHeight="1">
      <c r="A20" s="152"/>
      <c r="B20" s="74" t="s">
        <v>17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98"/>
      <c r="O20" s="89">
        <v>1180</v>
      </c>
      <c r="P20" s="78"/>
      <c r="Q20" s="78"/>
      <c r="R20" s="78"/>
      <c r="S20" s="78"/>
      <c r="T20" s="78"/>
      <c r="U20" s="208">
        <v>0</v>
      </c>
      <c r="V20" s="209"/>
      <c r="W20" s="209"/>
      <c r="X20" s="209"/>
      <c r="Y20" s="210"/>
      <c r="Z20" s="79">
        <f t="shared" si="1"/>
        <v>0</v>
      </c>
      <c r="AA20" s="63"/>
      <c r="AB20" s="63"/>
      <c r="AC20" s="63"/>
      <c r="AD20" s="80"/>
      <c r="AF20" s="153"/>
      <c r="AG20" s="81" t="s">
        <v>102</v>
      </c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99"/>
      <c r="AT20" s="107">
        <v>3780</v>
      </c>
      <c r="AU20" s="85"/>
      <c r="AV20" s="85"/>
      <c r="AW20" s="85"/>
      <c r="AX20" s="85"/>
      <c r="AY20" s="85"/>
      <c r="AZ20" s="85"/>
      <c r="BA20" s="211">
        <v>0</v>
      </c>
      <c r="BB20" s="212"/>
      <c r="BC20" s="212"/>
      <c r="BD20" s="212"/>
      <c r="BE20" s="213"/>
      <c r="BF20" s="86">
        <f t="shared" si="2"/>
        <v>0</v>
      </c>
      <c r="BG20" s="87"/>
      <c r="BH20" s="87"/>
      <c r="BI20" s="87"/>
      <c r="BJ20" s="88"/>
      <c r="BL20" s="152"/>
      <c r="BM20" s="124" t="s">
        <v>189</v>
      </c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80"/>
      <c r="BY20" s="181"/>
      <c r="BZ20" s="89">
        <v>2400</v>
      </c>
      <c r="CA20" s="78"/>
      <c r="CB20" s="78"/>
      <c r="CC20" s="78"/>
      <c r="CD20" s="78"/>
      <c r="CE20" s="78"/>
      <c r="CF20" s="208">
        <v>0</v>
      </c>
      <c r="CG20" s="209"/>
      <c r="CH20" s="209"/>
      <c r="CI20" s="209"/>
      <c r="CJ20" s="210"/>
      <c r="CK20" s="79">
        <f t="shared" si="3"/>
        <v>0</v>
      </c>
      <c r="CL20" s="63"/>
      <c r="CM20" s="63"/>
      <c r="CN20" s="63"/>
      <c r="CO20" s="80"/>
    </row>
    <row r="21" spans="1:123" ht="16" customHeight="1">
      <c r="A21" s="152"/>
      <c r="B21" s="74" t="s">
        <v>18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98"/>
      <c r="O21" s="89">
        <v>700</v>
      </c>
      <c r="P21" s="78"/>
      <c r="Q21" s="78"/>
      <c r="R21" s="78"/>
      <c r="S21" s="78"/>
      <c r="T21" s="78"/>
      <c r="U21" s="208">
        <v>0</v>
      </c>
      <c r="V21" s="209"/>
      <c r="W21" s="209"/>
      <c r="X21" s="209"/>
      <c r="Y21" s="210"/>
      <c r="Z21" s="79">
        <f t="shared" si="1"/>
        <v>0</v>
      </c>
      <c r="AA21" s="63"/>
      <c r="AB21" s="63"/>
      <c r="AC21" s="63"/>
      <c r="AD21" s="80"/>
      <c r="AF21" s="151" t="s">
        <v>274</v>
      </c>
      <c r="AG21" s="109" t="s">
        <v>103</v>
      </c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1"/>
      <c r="AT21" s="112">
        <v>7500</v>
      </c>
      <c r="AU21" s="113"/>
      <c r="AV21" s="113"/>
      <c r="AW21" s="113"/>
      <c r="AX21" s="113"/>
      <c r="AY21" s="113"/>
      <c r="AZ21" s="113"/>
      <c r="BA21" s="205">
        <v>0</v>
      </c>
      <c r="BB21" s="206"/>
      <c r="BC21" s="206"/>
      <c r="BD21" s="206"/>
      <c r="BE21" s="207"/>
      <c r="BF21" s="134">
        <f t="shared" si="2"/>
        <v>0</v>
      </c>
      <c r="BG21" s="135"/>
      <c r="BH21" s="135"/>
      <c r="BI21" s="135"/>
      <c r="BJ21" s="136"/>
      <c r="BL21" s="152"/>
      <c r="BM21" s="74" t="s">
        <v>190</v>
      </c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122" t="s">
        <v>285</v>
      </c>
      <c r="BY21" s="123"/>
      <c r="BZ21" s="89">
        <v>1100</v>
      </c>
      <c r="CA21" s="78"/>
      <c r="CB21" s="78"/>
      <c r="CC21" s="78"/>
      <c r="CD21" s="78"/>
      <c r="CE21" s="78"/>
      <c r="CF21" s="208">
        <v>0</v>
      </c>
      <c r="CG21" s="209"/>
      <c r="CH21" s="209"/>
      <c r="CI21" s="209"/>
      <c r="CJ21" s="210"/>
      <c r="CK21" s="79">
        <f t="shared" si="3"/>
        <v>0</v>
      </c>
      <c r="CL21" s="63"/>
      <c r="CM21" s="63"/>
      <c r="CN21" s="63"/>
      <c r="CO21" s="80"/>
    </row>
    <row r="22" spans="1:123" ht="16" customHeight="1">
      <c r="A22" s="152"/>
      <c r="B22" s="74" t="s">
        <v>19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98"/>
      <c r="O22" s="89">
        <v>980</v>
      </c>
      <c r="P22" s="78"/>
      <c r="Q22" s="78"/>
      <c r="R22" s="78"/>
      <c r="S22" s="78"/>
      <c r="T22" s="78"/>
      <c r="U22" s="208">
        <v>0</v>
      </c>
      <c r="V22" s="209"/>
      <c r="W22" s="209"/>
      <c r="X22" s="209"/>
      <c r="Y22" s="210"/>
      <c r="Z22" s="79">
        <f t="shared" si="1"/>
        <v>0</v>
      </c>
      <c r="AA22" s="63"/>
      <c r="AB22" s="63"/>
      <c r="AC22" s="63"/>
      <c r="AD22" s="80"/>
      <c r="AF22" s="152"/>
      <c r="AG22" s="74" t="s">
        <v>104</v>
      </c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98"/>
      <c r="AT22" s="89">
        <v>7500</v>
      </c>
      <c r="AU22" s="78"/>
      <c r="AV22" s="78"/>
      <c r="AW22" s="78"/>
      <c r="AX22" s="78"/>
      <c r="AY22" s="78"/>
      <c r="AZ22" s="78"/>
      <c r="BA22" s="208">
        <v>0</v>
      </c>
      <c r="BB22" s="209"/>
      <c r="BC22" s="209"/>
      <c r="BD22" s="209"/>
      <c r="BE22" s="210"/>
      <c r="BF22" s="79">
        <f t="shared" ref="BF22:BF85" si="4">SUM(AT22*BA22)</f>
        <v>0</v>
      </c>
      <c r="BG22" s="63"/>
      <c r="BH22" s="63"/>
      <c r="BI22" s="63"/>
      <c r="BJ22" s="80"/>
      <c r="BL22" s="152"/>
      <c r="BM22" s="74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122" t="s">
        <v>287</v>
      </c>
      <c r="BY22" s="123"/>
      <c r="BZ22" s="89">
        <v>1700</v>
      </c>
      <c r="CA22" s="78"/>
      <c r="CB22" s="78"/>
      <c r="CC22" s="78"/>
      <c r="CD22" s="78"/>
      <c r="CE22" s="78"/>
      <c r="CF22" s="208">
        <v>0</v>
      </c>
      <c r="CG22" s="209"/>
      <c r="CH22" s="209"/>
      <c r="CI22" s="209"/>
      <c r="CJ22" s="210"/>
      <c r="CK22" s="79">
        <f t="shared" si="3"/>
        <v>0</v>
      </c>
      <c r="CL22" s="63"/>
      <c r="CM22" s="63"/>
      <c r="CN22" s="63"/>
      <c r="CO22" s="80"/>
    </row>
    <row r="23" spans="1:123" ht="16" customHeight="1">
      <c r="A23" s="152"/>
      <c r="B23" s="74" t="s">
        <v>20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98"/>
      <c r="O23" s="89">
        <v>480</v>
      </c>
      <c r="P23" s="78"/>
      <c r="Q23" s="78"/>
      <c r="R23" s="78"/>
      <c r="S23" s="78"/>
      <c r="T23" s="78"/>
      <c r="U23" s="208">
        <v>0</v>
      </c>
      <c r="V23" s="209"/>
      <c r="W23" s="209"/>
      <c r="X23" s="209"/>
      <c r="Y23" s="210"/>
      <c r="Z23" s="79">
        <f t="shared" si="1"/>
        <v>0</v>
      </c>
      <c r="AA23" s="63"/>
      <c r="AB23" s="63"/>
      <c r="AC23" s="63"/>
      <c r="AD23" s="80"/>
      <c r="AF23" s="152"/>
      <c r="AG23" s="74" t="s">
        <v>105</v>
      </c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98"/>
      <c r="AT23" s="89">
        <v>7500</v>
      </c>
      <c r="AU23" s="78"/>
      <c r="AV23" s="78"/>
      <c r="AW23" s="78"/>
      <c r="AX23" s="78"/>
      <c r="AY23" s="78"/>
      <c r="AZ23" s="78"/>
      <c r="BA23" s="208">
        <v>0</v>
      </c>
      <c r="BB23" s="209"/>
      <c r="BC23" s="209"/>
      <c r="BD23" s="209"/>
      <c r="BE23" s="210"/>
      <c r="BF23" s="79">
        <f t="shared" si="4"/>
        <v>0</v>
      </c>
      <c r="BG23" s="63"/>
      <c r="BH23" s="63"/>
      <c r="BI23" s="63"/>
      <c r="BJ23" s="80"/>
      <c r="BL23" s="152"/>
      <c r="BM23" s="74" t="s">
        <v>191</v>
      </c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122" t="s">
        <v>285</v>
      </c>
      <c r="BY23" s="123"/>
      <c r="BZ23" s="89">
        <v>1500</v>
      </c>
      <c r="CA23" s="78"/>
      <c r="CB23" s="78"/>
      <c r="CC23" s="78"/>
      <c r="CD23" s="78"/>
      <c r="CE23" s="78"/>
      <c r="CF23" s="208">
        <v>0</v>
      </c>
      <c r="CG23" s="209"/>
      <c r="CH23" s="209"/>
      <c r="CI23" s="209"/>
      <c r="CJ23" s="210"/>
      <c r="CK23" s="79">
        <f t="shared" si="3"/>
        <v>0</v>
      </c>
      <c r="CL23" s="63"/>
      <c r="CM23" s="63"/>
      <c r="CN23" s="63"/>
      <c r="CO23" s="80"/>
    </row>
    <row r="24" spans="1:123" ht="16" customHeight="1">
      <c r="A24" s="152"/>
      <c r="B24" s="74" t="s">
        <v>334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98"/>
      <c r="O24" s="89">
        <v>330</v>
      </c>
      <c r="P24" s="78"/>
      <c r="Q24" s="78"/>
      <c r="R24" s="78"/>
      <c r="S24" s="78"/>
      <c r="T24" s="78"/>
      <c r="U24" s="208">
        <v>0</v>
      </c>
      <c r="V24" s="209"/>
      <c r="W24" s="209"/>
      <c r="X24" s="209"/>
      <c r="Y24" s="210"/>
      <c r="Z24" s="79">
        <f t="shared" si="1"/>
        <v>0</v>
      </c>
      <c r="AA24" s="63"/>
      <c r="AB24" s="63"/>
      <c r="AC24" s="63"/>
      <c r="AD24" s="80"/>
      <c r="AF24" s="152"/>
      <c r="AG24" s="74" t="s">
        <v>106</v>
      </c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98"/>
      <c r="AT24" s="89">
        <v>6500</v>
      </c>
      <c r="AU24" s="78"/>
      <c r="AV24" s="78"/>
      <c r="AW24" s="78"/>
      <c r="AX24" s="78"/>
      <c r="AY24" s="78"/>
      <c r="AZ24" s="78"/>
      <c r="BA24" s="208">
        <v>0</v>
      </c>
      <c r="BB24" s="209"/>
      <c r="BC24" s="209"/>
      <c r="BD24" s="209"/>
      <c r="BE24" s="210"/>
      <c r="BF24" s="79">
        <f t="shared" si="4"/>
        <v>0</v>
      </c>
      <c r="BG24" s="63"/>
      <c r="BH24" s="63"/>
      <c r="BI24" s="63"/>
      <c r="BJ24" s="80"/>
      <c r="BL24" s="152"/>
      <c r="BM24" s="74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122" t="s">
        <v>287</v>
      </c>
      <c r="BY24" s="123"/>
      <c r="BZ24" s="89">
        <v>3200</v>
      </c>
      <c r="CA24" s="78"/>
      <c r="CB24" s="78"/>
      <c r="CC24" s="78"/>
      <c r="CD24" s="78"/>
      <c r="CE24" s="78"/>
      <c r="CF24" s="208">
        <v>0</v>
      </c>
      <c r="CG24" s="209"/>
      <c r="CH24" s="209"/>
      <c r="CI24" s="209"/>
      <c r="CJ24" s="210"/>
      <c r="CK24" s="79">
        <f t="shared" si="3"/>
        <v>0</v>
      </c>
      <c r="CL24" s="63"/>
      <c r="CM24" s="63"/>
      <c r="CN24" s="63"/>
      <c r="CO24" s="80"/>
    </row>
    <row r="25" spans="1:123" ht="16" customHeight="1">
      <c r="A25" s="152"/>
      <c r="B25" s="74" t="s">
        <v>333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98"/>
      <c r="O25" s="89">
        <v>180</v>
      </c>
      <c r="P25" s="78"/>
      <c r="Q25" s="78"/>
      <c r="R25" s="78"/>
      <c r="S25" s="78"/>
      <c r="T25" s="78"/>
      <c r="U25" s="208">
        <v>0</v>
      </c>
      <c r="V25" s="209"/>
      <c r="W25" s="209"/>
      <c r="X25" s="209"/>
      <c r="Y25" s="210"/>
      <c r="Z25" s="79">
        <f t="shared" si="1"/>
        <v>0</v>
      </c>
      <c r="AA25" s="63"/>
      <c r="AB25" s="63"/>
      <c r="AC25" s="63"/>
      <c r="AD25" s="80"/>
      <c r="AF25" s="152"/>
      <c r="AG25" s="74" t="s">
        <v>107</v>
      </c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98"/>
      <c r="AT25" s="89">
        <v>9500</v>
      </c>
      <c r="AU25" s="78"/>
      <c r="AV25" s="78"/>
      <c r="AW25" s="78"/>
      <c r="AX25" s="78"/>
      <c r="AY25" s="78"/>
      <c r="AZ25" s="78"/>
      <c r="BA25" s="208">
        <v>0</v>
      </c>
      <c r="BB25" s="209"/>
      <c r="BC25" s="209"/>
      <c r="BD25" s="209"/>
      <c r="BE25" s="210"/>
      <c r="BF25" s="79">
        <f t="shared" si="4"/>
        <v>0</v>
      </c>
      <c r="BG25" s="63"/>
      <c r="BH25" s="63"/>
      <c r="BI25" s="63"/>
      <c r="BJ25" s="80"/>
      <c r="BL25" s="152"/>
      <c r="BM25" s="74" t="s">
        <v>192</v>
      </c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100" t="s">
        <v>287</v>
      </c>
      <c r="BY25" s="101"/>
      <c r="BZ25" s="89">
        <v>650</v>
      </c>
      <c r="CA25" s="78"/>
      <c r="CB25" s="78"/>
      <c r="CC25" s="78"/>
      <c r="CD25" s="78"/>
      <c r="CE25" s="78"/>
      <c r="CF25" s="208">
        <v>0</v>
      </c>
      <c r="CG25" s="209"/>
      <c r="CH25" s="209"/>
      <c r="CI25" s="209"/>
      <c r="CJ25" s="210"/>
      <c r="CK25" s="79">
        <f t="shared" si="3"/>
        <v>0</v>
      </c>
      <c r="CL25" s="63"/>
      <c r="CM25" s="63"/>
      <c r="CN25" s="63"/>
      <c r="CO25" s="80"/>
    </row>
    <row r="26" spans="1:123" ht="16" customHeight="1">
      <c r="A26" s="152"/>
      <c r="B26" s="74" t="s">
        <v>332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98"/>
      <c r="O26" s="89">
        <v>480</v>
      </c>
      <c r="P26" s="78"/>
      <c r="Q26" s="78"/>
      <c r="R26" s="78"/>
      <c r="S26" s="78"/>
      <c r="T26" s="78"/>
      <c r="U26" s="208">
        <v>0</v>
      </c>
      <c r="V26" s="209"/>
      <c r="W26" s="209"/>
      <c r="X26" s="209"/>
      <c r="Y26" s="210"/>
      <c r="Z26" s="79">
        <f t="shared" si="1"/>
        <v>0</v>
      </c>
      <c r="AA26" s="63"/>
      <c r="AB26" s="63"/>
      <c r="AC26" s="63"/>
      <c r="AD26" s="80"/>
      <c r="AF26" s="152"/>
      <c r="AG26" s="74" t="s">
        <v>108</v>
      </c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98"/>
      <c r="AT26" s="89">
        <v>11000</v>
      </c>
      <c r="AU26" s="78"/>
      <c r="AV26" s="78"/>
      <c r="AW26" s="78"/>
      <c r="AX26" s="78"/>
      <c r="AY26" s="78"/>
      <c r="AZ26" s="78"/>
      <c r="BA26" s="208">
        <v>0</v>
      </c>
      <c r="BB26" s="209"/>
      <c r="BC26" s="209"/>
      <c r="BD26" s="209"/>
      <c r="BE26" s="210"/>
      <c r="BF26" s="79">
        <f t="shared" si="4"/>
        <v>0</v>
      </c>
      <c r="BG26" s="63"/>
      <c r="BH26" s="63"/>
      <c r="BI26" s="63"/>
      <c r="BJ26" s="80"/>
      <c r="BL26" s="152"/>
      <c r="BM26" s="74" t="s">
        <v>193</v>
      </c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102"/>
      <c r="BY26" s="103"/>
      <c r="BZ26" s="89">
        <v>650</v>
      </c>
      <c r="CA26" s="78"/>
      <c r="CB26" s="78"/>
      <c r="CC26" s="78"/>
      <c r="CD26" s="78"/>
      <c r="CE26" s="78"/>
      <c r="CF26" s="208">
        <v>0</v>
      </c>
      <c r="CG26" s="209"/>
      <c r="CH26" s="209"/>
      <c r="CI26" s="209"/>
      <c r="CJ26" s="210"/>
      <c r="CK26" s="79">
        <f t="shared" si="3"/>
        <v>0</v>
      </c>
      <c r="CL26" s="63"/>
      <c r="CM26" s="63"/>
      <c r="CN26" s="63"/>
      <c r="CO26" s="80"/>
    </row>
    <row r="27" spans="1:123" ht="16" customHeight="1">
      <c r="A27" s="152"/>
      <c r="B27" s="74" t="s">
        <v>335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98"/>
      <c r="O27" s="89">
        <v>480</v>
      </c>
      <c r="P27" s="78"/>
      <c r="Q27" s="78"/>
      <c r="R27" s="78"/>
      <c r="S27" s="78"/>
      <c r="T27" s="78"/>
      <c r="U27" s="208">
        <v>0</v>
      </c>
      <c r="V27" s="209"/>
      <c r="W27" s="209"/>
      <c r="X27" s="209"/>
      <c r="Y27" s="210"/>
      <c r="Z27" s="79">
        <f t="shared" si="1"/>
        <v>0</v>
      </c>
      <c r="AA27" s="63"/>
      <c r="AB27" s="63"/>
      <c r="AC27" s="63"/>
      <c r="AD27" s="80"/>
      <c r="AF27" s="152"/>
      <c r="AG27" s="74" t="s">
        <v>109</v>
      </c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98"/>
      <c r="AT27" s="89">
        <v>210</v>
      </c>
      <c r="AU27" s="78"/>
      <c r="AV27" s="78"/>
      <c r="AW27" s="78"/>
      <c r="AX27" s="78"/>
      <c r="AY27" s="78"/>
      <c r="AZ27" s="78"/>
      <c r="BA27" s="208">
        <v>0</v>
      </c>
      <c r="BB27" s="209"/>
      <c r="BC27" s="209"/>
      <c r="BD27" s="209"/>
      <c r="BE27" s="210"/>
      <c r="BF27" s="79">
        <f t="shared" si="4"/>
        <v>0</v>
      </c>
      <c r="BG27" s="63"/>
      <c r="BH27" s="63"/>
      <c r="BI27" s="63"/>
      <c r="BJ27" s="80"/>
      <c r="BL27" s="152"/>
      <c r="BM27" s="74" t="s">
        <v>194</v>
      </c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104"/>
      <c r="BY27" s="105"/>
      <c r="BZ27" s="89">
        <v>600</v>
      </c>
      <c r="CA27" s="78"/>
      <c r="CB27" s="78"/>
      <c r="CC27" s="78"/>
      <c r="CD27" s="78"/>
      <c r="CE27" s="78"/>
      <c r="CF27" s="208">
        <v>0</v>
      </c>
      <c r="CG27" s="209"/>
      <c r="CH27" s="209"/>
      <c r="CI27" s="209"/>
      <c r="CJ27" s="210"/>
      <c r="CK27" s="79">
        <f t="shared" si="3"/>
        <v>0</v>
      </c>
      <c r="CL27" s="63"/>
      <c r="CM27" s="63"/>
      <c r="CN27" s="63"/>
      <c r="CO27" s="80"/>
    </row>
    <row r="28" spans="1:123" ht="16" customHeight="1">
      <c r="A28" s="152"/>
      <c r="B28" s="74" t="s">
        <v>336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98"/>
      <c r="O28" s="89">
        <v>700</v>
      </c>
      <c r="P28" s="78"/>
      <c r="Q28" s="78"/>
      <c r="R28" s="78"/>
      <c r="S28" s="78"/>
      <c r="T28" s="78"/>
      <c r="U28" s="208">
        <v>0</v>
      </c>
      <c r="V28" s="209"/>
      <c r="W28" s="209"/>
      <c r="X28" s="209"/>
      <c r="Y28" s="210"/>
      <c r="Z28" s="79">
        <f t="shared" si="1"/>
        <v>0</v>
      </c>
      <c r="AA28" s="63"/>
      <c r="AB28" s="63"/>
      <c r="AC28" s="63"/>
      <c r="AD28" s="80"/>
      <c r="AF28" s="153"/>
      <c r="AG28" s="81" t="s">
        <v>110</v>
      </c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99"/>
      <c r="AT28" s="107">
        <v>210</v>
      </c>
      <c r="AU28" s="85"/>
      <c r="AV28" s="85"/>
      <c r="AW28" s="85"/>
      <c r="AX28" s="85"/>
      <c r="AY28" s="85"/>
      <c r="AZ28" s="85"/>
      <c r="BA28" s="211">
        <v>0</v>
      </c>
      <c r="BB28" s="212"/>
      <c r="BC28" s="212"/>
      <c r="BD28" s="212"/>
      <c r="BE28" s="213"/>
      <c r="BF28" s="86">
        <f t="shared" si="4"/>
        <v>0</v>
      </c>
      <c r="BG28" s="87"/>
      <c r="BH28" s="87"/>
      <c r="BI28" s="87"/>
      <c r="BJ28" s="88"/>
      <c r="BL28" s="152"/>
      <c r="BM28" s="74" t="s">
        <v>195</v>
      </c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100" t="s">
        <v>296</v>
      </c>
      <c r="BY28" s="101"/>
      <c r="BZ28" s="89">
        <v>500</v>
      </c>
      <c r="CA28" s="78"/>
      <c r="CB28" s="78"/>
      <c r="CC28" s="78"/>
      <c r="CD28" s="78"/>
      <c r="CE28" s="78"/>
      <c r="CF28" s="208">
        <v>0</v>
      </c>
      <c r="CG28" s="209"/>
      <c r="CH28" s="209"/>
      <c r="CI28" s="209"/>
      <c r="CJ28" s="210"/>
      <c r="CK28" s="79">
        <f t="shared" si="3"/>
        <v>0</v>
      </c>
      <c r="CL28" s="63"/>
      <c r="CM28" s="63"/>
      <c r="CN28" s="63"/>
      <c r="CO28" s="80"/>
    </row>
    <row r="29" spans="1:123" ht="16" customHeight="1">
      <c r="A29" s="152"/>
      <c r="B29" s="74" t="s">
        <v>21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98"/>
      <c r="O29" s="89">
        <v>380</v>
      </c>
      <c r="P29" s="78"/>
      <c r="Q29" s="78"/>
      <c r="R29" s="78"/>
      <c r="S29" s="78"/>
      <c r="T29" s="78"/>
      <c r="U29" s="208">
        <v>0</v>
      </c>
      <c r="V29" s="209"/>
      <c r="W29" s="209"/>
      <c r="X29" s="209"/>
      <c r="Y29" s="210"/>
      <c r="Z29" s="79">
        <f t="shared" si="1"/>
        <v>0</v>
      </c>
      <c r="AA29" s="63"/>
      <c r="AB29" s="63"/>
      <c r="AC29" s="63"/>
      <c r="AD29" s="80"/>
      <c r="AF29" s="151" t="s">
        <v>275</v>
      </c>
      <c r="AG29" s="109" t="s">
        <v>111</v>
      </c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1"/>
      <c r="AT29" s="112">
        <v>280</v>
      </c>
      <c r="AU29" s="113"/>
      <c r="AV29" s="113"/>
      <c r="AW29" s="113"/>
      <c r="AX29" s="113"/>
      <c r="AY29" s="113"/>
      <c r="AZ29" s="113"/>
      <c r="BA29" s="205">
        <v>0</v>
      </c>
      <c r="BB29" s="206"/>
      <c r="BC29" s="206"/>
      <c r="BD29" s="206"/>
      <c r="BE29" s="207"/>
      <c r="BF29" s="134">
        <f t="shared" si="4"/>
        <v>0</v>
      </c>
      <c r="BG29" s="135"/>
      <c r="BH29" s="135"/>
      <c r="BI29" s="135"/>
      <c r="BJ29" s="136"/>
      <c r="BL29" s="152"/>
      <c r="BM29" s="74" t="s">
        <v>196</v>
      </c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104"/>
      <c r="BY29" s="105"/>
      <c r="BZ29" s="89">
        <v>500</v>
      </c>
      <c r="CA29" s="78"/>
      <c r="CB29" s="78"/>
      <c r="CC29" s="78"/>
      <c r="CD29" s="78"/>
      <c r="CE29" s="78"/>
      <c r="CF29" s="208">
        <v>0</v>
      </c>
      <c r="CG29" s="209"/>
      <c r="CH29" s="209"/>
      <c r="CI29" s="209"/>
      <c r="CJ29" s="210"/>
      <c r="CK29" s="79">
        <f t="shared" si="3"/>
        <v>0</v>
      </c>
      <c r="CL29" s="63"/>
      <c r="CM29" s="63"/>
      <c r="CN29" s="63"/>
      <c r="CO29" s="80"/>
    </row>
    <row r="30" spans="1:123" ht="16" customHeight="1">
      <c r="A30" s="152"/>
      <c r="B30" s="74" t="s">
        <v>22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98"/>
      <c r="O30" s="89">
        <v>1480</v>
      </c>
      <c r="P30" s="78"/>
      <c r="Q30" s="78"/>
      <c r="R30" s="78"/>
      <c r="S30" s="78"/>
      <c r="T30" s="78"/>
      <c r="U30" s="208">
        <v>0</v>
      </c>
      <c r="V30" s="209"/>
      <c r="W30" s="209"/>
      <c r="X30" s="209"/>
      <c r="Y30" s="210"/>
      <c r="Z30" s="79">
        <f t="shared" si="1"/>
        <v>0</v>
      </c>
      <c r="AA30" s="63"/>
      <c r="AB30" s="63"/>
      <c r="AC30" s="63"/>
      <c r="AD30" s="80"/>
      <c r="AF30" s="152"/>
      <c r="AG30" s="74" t="s">
        <v>112</v>
      </c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98"/>
      <c r="AT30" s="89">
        <v>280</v>
      </c>
      <c r="AU30" s="78"/>
      <c r="AV30" s="78"/>
      <c r="AW30" s="78"/>
      <c r="AX30" s="78"/>
      <c r="AY30" s="78"/>
      <c r="AZ30" s="78"/>
      <c r="BA30" s="208">
        <v>0</v>
      </c>
      <c r="BB30" s="209"/>
      <c r="BC30" s="209"/>
      <c r="BD30" s="209"/>
      <c r="BE30" s="210"/>
      <c r="BF30" s="79">
        <f t="shared" si="4"/>
        <v>0</v>
      </c>
      <c r="BG30" s="63"/>
      <c r="BH30" s="63"/>
      <c r="BI30" s="63"/>
      <c r="BJ30" s="80"/>
      <c r="BL30" s="152"/>
      <c r="BM30" s="74" t="s">
        <v>197</v>
      </c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122" t="s">
        <v>288</v>
      </c>
      <c r="BY30" s="123"/>
      <c r="BZ30" s="89">
        <v>250</v>
      </c>
      <c r="CA30" s="78"/>
      <c r="CB30" s="78"/>
      <c r="CC30" s="78"/>
      <c r="CD30" s="78"/>
      <c r="CE30" s="78"/>
      <c r="CF30" s="208">
        <v>0</v>
      </c>
      <c r="CG30" s="209"/>
      <c r="CH30" s="209"/>
      <c r="CI30" s="209"/>
      <c r="CJ30" s="210"/>
      <c r="CK30" s="79">
        <f t="shared" si="3"/>
        <v>0</v>
      </c>
      <c r="CL30" s="63"/>
      <c r="CM30" s="63"/>
      <c r="CN30" s="63"/>
      <c r="CO30" s="80"/>
    </row>
    <row r="31" spans="1:123" ht="16" customHeight="1">
      <c r="A31" s="152"/>
      <c r="B31" s="74" t="s">
        <v>23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98"/>
      <c r="O31" s="89">
        <v>330</v>
      </c>
      <c r="P31" s="78"/>
      <c r="Q31" s="78"/>
      <c r="R31" s="78"/>
      <c r="S31" s="78"/>
      <c r="T31" s="78"/>
      <c r="U31" s="208">
        <v>0</v>
      </c>
      <c r="V31" s="209"/>
      <c r="W31" s="209"/>
      <c r="X31" s="209"/>
      <c r="Y31" s="210"/>
      <c r="Z31" s="79">
        <f t="shared" si="1"/>
        <v>0</v>
      </c>
      <c r="AA31" s="63"/>
      <c r="AB31" s="63"/>
      <c r="AC31" s="63"/>
      <c r="AD31" s="80"/>
      <c r="AF31" s="152"/>
      <c r="AG31" s="74" t="s">
        <v>113</v>
      </c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98"/>
      <c r="AT31" s="89">
        <v>280</v>
      </c>
      <c r="AU31" s="78"/>
      <c r="AV31" s="78"/>
      <c r="AW31" s="78"/>
      <c r="AX31" s="78"/>
      <c r="AY31" s="78"/>
      <c r="AZ31" s="78"/>
      <c r="BA31" s="208">
        <v>0</v>
      </c>
      <c r="BB31" s="209"/>
      <c r="BC31" s="209"/>
      <c r="BD31" s="209"/>
      <c r="BE31" s="210"/>
      <c r="BF31" s="79">
        <f t="shared" si="4"/>
        <v>0</v>
      </c>
      <c r="BG31" s="63"/>
      <c r="BH31" s="63"/>
      <c r="BI31" s="63"/>
      <c r="BJ31" s="80"/>
      <c r="BL31" s="152"/>
      <c r="BM31" s="74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122" t="s">
        <v>285</v>
      </c>
      <c r="BY31" s="123"/>
      <c r="BZ31" s="89">
        <v>500</v>
      </c>
      <c r="CA31" s="78"/>
      <c r="CB31" s="78"/>
      <c r="CC31" s="78"/>
      <c r="CD31" s="78"/>
      <c r="CE31" s="78"/>
      <c r="CF31" s="208">
        <v>0</v>
      </c>
      <c r="CG31" s="209"/>
      <c r="CH31" s="209"/>
      <c r="CI31" s="209"/>
      <c r="CJ31" s="210"/>
      <c r="CK31" s="79">
        <f t="shared" si="3"/>
        <v>0</v>
      </c>
      <c r="CL31" s="63"/>
      <c r="CM31" s="63"/>
      <c r="CN31" s="63"/>
      <c r="CO31" s="80"/>
    </row>
    <row r="32" spans="1:123" ht="16" customHeight="1">
      <c r="A32" s="152"/>
      <c r="B32" s="74" t="s">
        <v>24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98"/>
      <c r="O32" s="89">
        <v>1180</v>
      </c>
      <c r="P32" s="78"/>
      <c r="Q32" s="78"/>
      <c r="R32" s="78"/>
      <c r="S32" s="78"/>
      <c r="T32" s="78"/>
      <c r="U32" s="208">
        <v>0</v>
      </c>
      <c r="V32" s="209"/>
      <c r="W32" s="209"/>
      <c r="X32" s="209"/>
      <c r="Y32" s="210"/>
      <c r="Z32" s="79">
        <f t="shared" si="1"/>
        <v>0</v>
      </c>
      <c r="AA32" s="63"/>
      <c r="AB32" s="63"/>
      <c r="AC32" s="63"/>
      <c r="AD32" s="80"/>
      <c r="AF32" s="152"/>
      <c r="AG32" s="74" t="s">
        <v>114</v>
      </c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98"/>
      <c r="AT32" s="89">
        <v>380</v>
      </c>
      <c r="AU32" s="78"/>
      <c r="AV32" s="78"/>
      <c r="AW32" s="78"/>
      <c r="AX32" s="78"/>
      <c r="AY32" s="78"/>
      <c r="AZ32" s="78"/>
      <c r="BA32" s="208">
        <v>0</v>
      </c>
      <c r="BB32" s="209"/>
      <c r="BC32" s="209"/>
      <c r="BD32" s="209"/>
      <c r="BE32" s="210"/>
      <c r="BF32" s="79">
        <f t="shared" si="4"/>
        <v>0</v>
      </c>
      <c r="BG32" s="63"/>
      <c r="BH32" s="63"/>
      <c r="BI32" s="63"/>
      <c r="BJ32" s="80"/>
      <c r="BL32" s="152"/>
      <c r="BM32" s="74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122" t="s">
        <v>287</v>
      </c>
      <c r="BY32" s="123"/>
      <c r="BZ32" s="89">
        <v>1000</v>
      </c>
      <c r="CA32" s="78"/>
      <c r="CB32" s="78"/>
      <c r="CC32" s="78"/>
      <c r="CD32" s="78"/>
      <c r="CE32" s="78"/>
      <c r="CF32" s="208">
        <v>0</v>
      </c>
      <c r="CG32" s="209"/>
      <c r="CH32" s="209"/>
      <c r="CI32" s="209"/>
      <c r="CJ32" s="210"/>
      <c r="CK32" s="79">
        <f t="shared" si="3"/>
        <v>0</v>
      </c>
      <c r="CL32" s="63"/>
      <c r="CM32" s="63"/>
      <c r="CN32" s="63"/>
      <c r="CO32" s="80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5"/>
      <c r="DD32" s="5"/>
      <c r="DE32" s="5"/>
      <c r="DF32" s="5"/>
      <c r="DG32" s="5"/>
      <c r="DH32" s="5"/>
      <c r="DI32" s="6"/>
      <c r="DJ32" s="6"/>
      <c r="DK32" s="6"/>
      <c r="DL32" s="6"/>
      <c r="DM32" s="6"/>
      <c r="DN32" s="7"/>
      <c r="DO32" s="6"/>
      <c r="DP32" s="6"/>
      <c r="DQ32" s="6"/>
      <c r="DR32" s="6"/>
      <c r="DS32" s="6"/>
    </row>
    <row r="33" spans="1:123" ht="16" customHeight="1">
      <c r="A33" s="152"/>
      <c r="B33" s="74" t="s">
        <v>25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98"/>
      <c r="O33" s="89">
        <v>680</v>
      </c>
      <c r="P33" s="78"/>
      <c r="Q33" s="78"/>
      <c r="R33" s="78"/>
      <c r="S33" s="78"/>
      <c r="T33" s="78"/>
      <c r="U33" s="208">
        <v>0</v>
      </c>
      <c r="V33" s="209"/>
      <c r="W33" s="209"/>
      <c r="X33" s="209"/>
      <c r="Y33" s="210"/>
      <c r="Z33" s="79">
        <f t="shared" si="1"/>
        <v>0</v>
      </c>
      <c r="AA33" s="63"/>
      <c r="AB33" s="63"/>
      <c r="AC33" s="63"/>
      <c r="AD33" s="80"/>
      <c r="AF33" s="152"/>
      <c r="AG33" s="74" t="s">
        <v>115</v>
      </c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98"/>
      <c r="AT33" s="89">
        <v>200</v>
      </c>
      <c r="AU33" s="78"/>
      <c r="AV33" s="78"/>
      <c r="AW33" s="78"/>
      <c r="AX33" s="78"/>
      <c r="AY33" s="78"/>
      <c r="AZ33" s="78"/>
      <c r="BA33" s="208">
        <v>0</v>
      </c>
      <c r="BB33" s="209"/>
      <c r="BC33" s="209"/>
      <c r="BD33" s="209"/>
      <c r="BE33" s="210"/>
      <c r="BF33" s="79">
        <f t="shared" si="4"/>
        <v>0</v>
      </c>
      <c r="BG33" s="63"/>
      <c r="BH33" s="63"/>
      <c r="BI33" s="63"/>
      <c r="BJ33" s="80"/>
      <c r="BL33" s="152"/>
      <c r="BM33" s="74" t="s">
        <v>198</v>
      </c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122" t="s">
        <v>289</v>
      </c>
      <c r="BY33" s="123"/>
      <c r="BZ33" s="89">
        <v>430</v>
      </c>
      <c r="CA33" s="78"/>
      <c r="CB33" s="78"/>
      <c r="CC33" s="78"/>
      <c r="CD33" s="78"/>
      <c r="CE33" s="78"/>
      <c r="CF33" s="208">
        <v>0</v>
      </c>
      <c r="CG33" s="209"/>
      <c r="CH33" s="209"/>
      <c r="CI33" s="209"/>
      <c r="CJ33" s="210"/>
      <c r="CK33" s="79">
        <f t="shared" si="3"/>
        <v>0</v>
      </c>
      <c r="CL33" s="63"/>
      <c r="CM33" s="63"/>
      <c r="CN33" s="63"/>
      <c r="CO33" s="80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5"/>
      <c r="DD33" s="5"/>
      <c r="DE33" s="5"/>
      <c r="DF33" s="5"/>
      <c r="DG33" s="5"/>
      <c r="DH33" s="5"/>
      <c r="DI33" s="6"/>
      <c r="DJ33" s="6"/>
      <c r="DK33" s="6"/>
      <c r="DL33" s="6"/>
      <c r="DM33" s="6"/>
      <c r="DN33" s="7"/>
      <c r="DO33" s="6"/>
      <c r="DP33" s="6"/>
      <c r="DQ33" s="6"/>
      <c r="DR33" s="6"/>
      <c r="DS33" s="6"/>
    </row>
    <row r="34" spans="1:123" ht="16" customHeight="1">
      <c r="A34" s="152"/>
      <c r="B34" s="74" t="s">
        <v>26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98"/>
      <c r="O34" s="89">
        <v>2980</v>
      </c>
      <c r="P34" s="78"/>
      <c r="Q34" s="78"/>
      <c r="R34" s="78"/>
      <c r="S34" s="78"/>
      <c r="T34" s="78"/>
      <c r="U34" s="208">
        <v>0</v>
      </c>
      <c r="V34" s="209"/>
      <c r="W34" s="209"/>
      <c r="X34" s="209"/>
      <c r="Y34" s="210"/>
      <c r="Z34" s="79">
        <f t="shared" si="1"/>
        <v>0</v>
      </c>
      <c r="AA34" s="63"/>
      <c r="AB34" s="63"/>
      <c r="AC34" s="63"/>
      <c r="AD34" s="80"/>
      <c r="AF34" s="152"/>
      <c r="AG34" s="74" t="s">
        <v>116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98"/>
      <c r="AT34" s="89">
        <v>200</v>
      </c>
      <c r="AU34" s="78"/>
      <c r="AV34" s="78"/>
      <c r="AW34" s="78"/>
      <c r="AX34" s="78"/>
      <c r="AY34" s="78"/>
      <c r="AZ34" s="78"/>
      <c r="BA34" s="208">
        <v>0</v>
      </c>
      <c r="BB34" s="209"/>
      <c r="BC34" s="209"/>
      <c r="BD34" s="209"/>
      <c r="BE34" s="210"/>
      <c r="BF34" s="79">
        <f t="shared" si="4"/>
        <v>0</v>
      </c>
      <c r="BG34" s="63"/>
      <c r="BH34" s="63"/>
      <c r="BI34" s="63"/>
      <c r="BJ34" s="80"/>
      <c r="BL34" s="152"/>
      <c r="BM34" s="74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122" t="s">
        <v>285</v>
      </c>
      <c r="BY34" s="123"/>
      <c r="BZ34" s="89">
        <v>440</v>
      </c>
      <c r="CA34" s="78"/>
      <c r="CB34" s="78"/>
      <c r="CC34" s="78"/>
      <c r="CD34" s="78"/>
      <c r="CE34" s="78"/>
      <c r="CF34" s="208">
        <v>0</v>
      </c>
      <c r="CG34" s="209"/>
      <c r="CH34" s="209"/>
      <c r="CI34" s="209"/>
      <c r="CJ34" s="210"/>
      <c r="CK34" s="79">
        <f t="shared" si="3"/>
        <v>0</v>
      </c>
      <c r="CL34" s="63"/>
      <c r="CM34" s="63"/>
      <c r="CN34" s="63"/>
      <c r="CO34" s="80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5"/>
      <c r="DD34" s="5"/>
      <c r="DE34" s="5"/>
      <c r="DF34" s="5"/>
      <c r="DG34" s="5"/>
      <c r="DH34" s="5"/>
      <c r="DI34" s="6"/>
      <c r="DJ34" s="6"/>
      <c r="DK34" s="6"/>
      <c r="DL34" s="6"/>
      <c r="DM34" s="6"/>
      <c r="DN34" s="7"/>
      <c r="DO34" s="6"/>
      <c r="DP34" s="6"/>
      <c r="DQ34" s="6"/>
      <c r="DR34" s="6"/>
      <c r="DS34" s="6"/>
    </row>
    <row r="35" spans="1:123" ht="16" customHeight="1">
      <c r="A35" s="153"/>
      <c r="B35" s="81" t="s">
        <v>27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99"/>
      <c r="O35" s="107">
        <v>2980</v>
      </c>
      <c r="P35" s="85"/>
      <c r="Q35" s="85"/>
      <c r="R35" s="85"/>
      <c r="S35" s="85"/>
      <c r="T35" s="85"/>
      <c r="U35" s="211">
        <v>0</v>
      </c>
      <c r="V35" s="212"/>
      <c r="W35" s="212"/>
      <c r="X35" s="212"/>
      <c r="Y35" s="213"/>
      <c r="Z35" s="86">
        <f t="shared" si="1"/>
        <v>0</v>
      </c>
      <c r="AA35" s="87"/>
      <c r="AB35" s="87"/>
      <c r="AC35" s="87"/>
      <c r="AD35" s="88"/>
      <c r="AF35" s="152"/>
      <c r="AG35" s="74" t="s">
        <v>117</v>
      </c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98"/>
      <c r="AT35" s="89">
        <v>680</v>
      </c>
      <c r="AU35" s="78"/>
      <c r="AV35" s="78"/>
      <c r="AW35" s="78"/>
      <c r="AX35" s="78"/>
      <c r="AY35" s="78"/>
      <c r="AZ35" s="78"/>
      <c r="BA35" s="208">
        <v>0</v>
      </c>
      <c r="BB35" s="209"/>
      <c r="BC35" s="209"/>
      <c r="BD35" s="209"/>
      <c r="BE35" s="210"/>
      <c r="BF35" s="79">
        <f t="shared" si="4"/>
        <v>0</v>
      </c>
      <c r="BG35" s="63"/>
      <c r="BH35" s="63"/>
      <c r="BI35" s="63"/>
      <c r="BJ35" s="80"/>
      <c r="BL35" s="152"/>
      <c r="BM35" s="74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122" t="s">
        <v>287</v>
      </c>
      <c r="BY35" s="123"/>
      <c r="BZ35" s="89">
        <v>850</v>
      </c>
      <c r="CA35" s="78"/>
      <c r="CB35" s="78"/>
      <c r="CC35" s="78"/>
      <c r="CD35" s="78"/>
      <c r="CE35" s="78"/>
      <c r="CF35" s="208">
        <v>0</v>
      </c>
      <c r="CG35" s="209"/>
      <c r="CH35" s="209"/>
      <c r="CI35" s="209"/>
      <c r="CJ35" s="210"/>
      <c r="CK35" s="79">
        <f t="shared" si="3"/>
        <v>0</v>
      </c>
      <c r="CL35" s="63"/>
      <c r="CM35" s="63"/>
      <c r="CN35" s="63"/>
      <c r="CO35" s="80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5"/>
      <c r="DD35" s="5"/>
      <c r="DE35" s="5"/>
      <c r="DF35" s="5"/>
      <c r="DG35" s="5"/>
      <c r="DH35" s="5"/>
      <c r="DI35" s="6"/>
      <c r="DJ35" s="6"/>
      <c r="DK35" s="6"/>
      <c r="DL35" s="6"/>
      <c r="DM35" s="6"/>
      <c r="DN35" s="7"/>
      <c r="DO35" s="6"/>
      <c r="DP35" s="6"/>
      <c r="DQ35" s="6"/>
      <c r="DR35" s="6"/>
      <c r="DS35" s="6"/>
    </row>
    <row r="36" spans="1:123" ht="16" customHeight="1">
      <c r="A36" s="151" t="s">
        <v>263</v>
      </c>
      <c r="B36" s="109" t="s">
        <v>337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1"/>
      <c r="O36" s="112">
        <v>280</v>
      </c>
      <c r="P36" s="113"/>
      <c r="Q36" s="113"/>
      <c r="R36" s="113"/>
      <c r="S36" s="113"/>
      <c r="T36" s="113"/>
      <c r="U36" s="205">
        <v>0</v>
      </c>
      <c r="V36" s="206"/>
      <c r="W36" s="206"/>
      <c r="X36" s="206"/>
      <c r="Y36" s="207"/>
      <c r="Z36" s="68">
        <f t="shared" si="1"/>
        <v>0</v>
      </c>
      <c r="AA36" s="120"/>
      <c r="AB36" s="120"/>
      <c r="AC36" s="120"/>
      <c r="AD36" s="121"/>
      <c r="AF36" s="152"/>
      <c r="AG36" s="74" t="s">
        <v>118</v>
      </c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98"/>
      <c r="AT36" s="89">
        <v>480</v>
      </c>
      <c r="AU36" s="78"/>
      <c r="AV36" s="78"/>
      <c r="AW36" s="78"/>
      <c r="AX36" s="78"/>
      <c r="AY36" s="78"/>
      <c r="AZ36" s="78"/>
      <c r="BA36" s="208">
        <v>0</v>
      </c>
      <c r="BB36" s="209"/>
      <c r="BC36" s="209"/>
      <c r="BD36" s="209"/>
      <c r="BE36" s="210"/>
      <c r="BF36" s="79">
        <f t="shared" si="4"/>
        <v>0</v>
      </c>
      <c r="BG36" s="63"/>
      <c r="BH36" s="63"/>
      <c r="BI36" s="63"/>
      <c r="BJ36" s="80"/>
      <c r="BL36" s="152"/>
      <c r="BM36" s="74" t="s">
        <v>199</v>
      </c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122" t="s">
        <v>290</v>
      </c>
      <c r="BY36" s="123"/>
      <c r="BZ36" s="89">
        <v>230</v>
      </c>
      <c r="CA36" s="78"/>
      <c r="CB36" s="78"/>
      <c r="CC36" s="78"/>
      <c r="CD36" s="78"/>
      <c r="CE36" s="78"/>
      <c r="CF36" s="208">
        <v>0</v>
      </c>
      <c r="CG36" s="209"/>
      <c r="CH36" s="209"/>
      <c r="CI36" s="209"/>
      <c r="CJ36" s="210"/>
      <c r="CK36" s="79">
        <f t="shared" si="3"/>
        <v>0</v>
      </c>
      <c r="CL36" s="63"/>
      <c r="CM36" s="63"/>
      <c r="CN36" s="63"/>
      <c r="CO36" s="80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5"/>
      <c r="DD36" s="5"/>
      <c r="DE36" s="5"/>
      <c r="DF36" s="5"/>
      <c r="DG36" s="5"/>
      <c r="DH36" s="5"/>
      <c r="DI36" s="6"/>
      <c r="DJ36" s="6"/>
      <c r="DK36" s="6"/>
      <c r="DL36" s="6"/>
      <c r="DM36" s="6"/>
      <c r="DN36" s="7"/>
      <c r="DO36" s="6"/>
      <c r="DP36" s="6"/>
      <c r="DQ36" s="6"/>
      <c r="DR36" s="6"/>
      <c r="DS36" s="6"/>
    </row>
    <row r="37" spans="1:123" ht="16" customHeight="1">
      <c r="A37" s="152"/>
      <c r="B37" s="74" t="s">
        <v>338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98"/>
      <c r="O37" s="89">
        <v>280</v>
      </c>
      <c r="P37" s="78"/>
      <c r="Q37" s="78"/>
      <c r="R37" s="78"/>
      <c r="S37" s="78"/>
      <c r="T37" s="78"/>
      <c r="U37" s="208">
        <v>0</v>
      </c>
      <c r="V37" s="209"/>
      <c r="W37" s="209"/>
      <c r="X37" s="209"/>
      <c r="Y37" s="210"/>
      <c r="Z37" s="79">
        <f t="shared" si="1"/>
        <v>0</v>
      </c>
      <c r="AA37" s="63"/>
      <c r="AB37" s="63"/>
      <c r="AC37" s="63"/>
      <c r="AD37" s="80"/>
      <c r="AF37" s="152"/>
      <c r="AG37" s="74" t="s">
        <v>119</v>
      </c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98"/>
      <c r="AT37" s="89">
        <v>680</v>
      </c>
      <c r="AU37" s="78"/>
      <c r="AV37" s="78"/>
      <c r="AW37" s="78"/>
      <c r="AX37" s="78"/>
      <c r="AY37" s="78"/>
      <c r="AZ37" s="78"/>
      <c r="BA37" s="208">
        <v>0</v>
      </c>
      <c r="BB37" s="209"/>
      <c r="BC37" s="209"/>
      <c r="BD37" s="209"/>
      <c r="BE37" s="210"/>
      <c r="BF37" s="79">
        <f t="shared" si="4"/>
        <v>0</v>
      </c>
      <c r="BG37" s="63"/>
      <c r="BH37" s="63"/>
      <c r="BI37" s="63"/>
      <c r="BJ37" s="80"/>
      <c r="BL37" s="152"/>
      <c r="BM37" s="74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122" t="s">
        <v>291</v>
      </c>
      <c r="BY37" s="123"/>
      <c r="BZ37" s="89">
        <v>260</v>
      </c>
      <c r="CA37" s="78"/>
      <c r="CB37" s="78"/>
      <c r="CC37" s="78"/>
      <c r="CD37" s="78"/>
      <c r="CE37" s="78"/>
      <c r="CF37" s="208">
        <v>0</v>
      </c>
      <c r="CG37" s="209"/>
      <c r="CH37" s="209"/>
      <c r="CI37" s="209"/>
      <c r="CJ37" s="210"/>
      <c r="CK37" s="79">
        <f t="shared" si="3"/>
        <v>0</v>
      </c>
      <c r="CL37" s="63"/>
      <c r="CM37" s="63"/>
      <c r="CN37" s="63"/>
      <c r="CO37" s="80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5"/>
      <c r="DD37" s="5"/>
      <c r="DE37" s="5"/>
      <c r="DF37" s="5"/>
      <c r="DG37" s="5"/>
      <c r="DH37" s="5"/>
      <c r="DI37" s="6"/>
      <c r="DJ37" s="6"/>
      <c r="DK37" s="6"/>
      <c r="DL37" s="6"/>
      <c r="DM37" s="6"/>
      <c r="DN37" s="7"/>
      <c r="DO37" s="6"/>
      <c r="DP37" s="6"/>
      <c r="DQ37" s="6"/>
      <c r="DR37" s="6"/>
      <c r="DS37" s="6"/>
    </row>
    <row r="38" spans="1:123" ht="16" customHeight="1">
      <c r="A38" s="152"/>
      <c r="B38" s="74" t="s">
        <v>339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98"/>
      <c r="O38" s="89">
        <v>280</v>
      </c>
      <c r="P38" s="78"/>
      <c r="Q38" s="78"/>
      <c r="R38" s="78"/>
      <c r="S38" s="78"/>
      <c r="T38" s="78"/>
      <c r="U38" s="208">
        <v>0</v>
      </c>
      <c r="V38" s="209"/>
      <c r="W38" s="209"/>
      <c r="X38" s="209"/>
      <c r="Y38" s="210"/>
      <c r="Z38" s="79">
        <f t="shared" si="1"/>
        <v>0</v>
      </c>
      <c r="AA38" s="63"/>
      <c r="AB38" s="63"/>
      <c r="AC38" s="63"/>
      <c r="AD38" s="80"/>
      <c r="AF38" s="152"/>
      <c r="AG38" s="74" t="s">
        <v>120</v>
      </c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98"/>
      <c r="AT38" s="89">
        <v>120</v>
      </c>
      <c r="AU38" s="78"/>
      <c r="AV38" s="78"/>
      <c r="AW38" s="78"/>
      <c r="AX38" s="78"/>
      <c r="AY38" s="78"/>
      <c r="AZ38" s="78"/>
      <c r="BA38" s="208">
        <v>0</v>
      </c>
      <c r="BB38" s="209"/>
      <c r="BC38" s="209"/>
      <c r="BD38" s="209"/>
      <c r="BE38" s="210"/>
      <c r="BF38" s="79">
        <f t="shared" si="4"/>
        <v>0</v>
      </c>
      <c r="BG38" s="63"/>
      <c r="BH38" s="63"/>
      <c r="BI38" s="63"/>
      <c r="BJ38" s="80"/>
      <c r="BL38" s="152"/>
      <c r="BM38" s="74" t="s">
        <v>200</v>
      </c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122" t="s">
        <v>292</v>
      </c>
      <c r="BY38" s="123"/>
      <c r="BZ38" s="89">
        <v>100</v>
      </c>
      <c r="CA38" s="78"/>
      <c r="CB38" s="78"/>
      <c r="CC38" s="78"/>
      <c r="CD38" s="78"/>
      <c r="CE38" s="78"/>
      <c r="CF38" s="208">
        <v>0</v>
      </c>
      <c r="CG38" s="209"/>
      <c r="CH38" s="209"/>
      <c r="CI38" s="209"/>
      <c r="CJ38" s="210"/>
      <c r="CK38" s="79">
        <f t="shared" si="3"/>
        <v>0</v>
      </c>
      <c r="CL38" s="63"/>
      <c r="CM38" s="63"/>
      <c r="CN38" s="63"/>
      <c r="CO38" s="80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5"/>
      <c r="DD38" s="5"/>
      <c r="DE38" s="5"/>
      <c r="DF38" s="5"/>
      <c r="DG38" s="5"/>
      <c r="DH38" s="5"/>
      <c r="DI38" s="6"/>
      <c r="DJ38" s="6"/>
      <c r="DK38" s="6"/>
      <c r="DL38" s="6"/>
      <c r="DM38" s="6"/>
      <c r="DN38" s="7"/>
      <c r="DO38" s="6"/>
      <c r="DP38" s="6"/>
      <c r="DQ38" s="6"/>
      <c r="DR38" s="6"/>
      <c r="DS38" s="6"/>
    </row>
    <row r="39" spans="1:123" ht="16" customHeight="1">
      <c r="A39" s="152"/>
      <c r="B39" s="74" t="s">
        <v>340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98"/>
      <c r="O39" s="89">
        <v>580</v>
      </c>
      <c r="P39" s="78"/>
      <c r="Q39" s="78"/>
      <c r="R39" s="78"/>
      <c r="S39" s="78"/>
      <c r="T39" s="78"/>
      <c r="U39" s="208">
        <v>0</v>
      </c>
      <c r="V39" s="209"/>
      <c r="W39" s="209"/>
      <c r="X39" s="209"/>
      <c r="Y39" s="210"/>
      <c r="Z39" s="79">
        <f t="shared" si="1"/>
        <v>0</v>
      </c>
      <c r="AA39" s="63"/>
      <c r="AB39" s="63"/>
      <c r="AC39" s="63"/>
      <c r="AD39" s="80"/>
      <c r="AF39" s="152"/>
      <c r="AG39" s="74" t="s">
        <v>121</v>
      </c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98"/>
      <c r="AT39" s="89">
        <v>400</v>
      </c>
      <c r="AU39" s="78"/>
      <c r="AV39" s="78"/>
      <c r="AW39" s="78"/>
      <c r="AX39" s="78"/>
      <c r="AY39" s="78"/>
      <c r="AZ39" s="78"/>
      <c r="BA39" s="208">
        <v>0</v>
      </c>
      <c r="BB39" s="209"/>
      <c r="BC39" s="209"/>
      <c r="BD39" s="209"/>
      <c r="BE39" s="210"/>
      <c r="BF39" s="79">
        <f t="shared" si="4"/>
        <v>0</v>
      </c>
      <c r="BG39" s="63"/>
      <c r="BH39" s="63"/>
      <c r="BI39" s="63"/>
      <c r="BJ39" s="80"/>
      <c r="BL39" s="152"/>
      <c r="BM39" s="74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122" t="s">
        <v>289</v>
      </c>
      <c r="BY39" s="123"/>
      <c r="BZ39" s="89">
        <v>120</v>
      </c>
      <c r="CA39" s="78"/>
      <c r="CB39" s="78"/>
      <c r="CC39" s="78"/>
      <c r="CD39" s="78"/>
      <c r="CE39" s="78"/>
      <c r="CF39" s="208">
        <v>0</v>
      </c>
      <c r="CG39" s="209"/>
      <c r="CH39" s="209"/>
      <c r="CI39" s="209"/>
      <c r="CJ39" s="210"/>
      <c r="CK39" s="79">
        <f t="shared" si="3"/>
        <v>0</v>
      </c>
      <c r="CL39" s="63"/>
      <c r="CM39" s="63"/>
      <c r="CN39" s="63"/>
      <c r="CO39" s="80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5"/>
      <c r="DD39" s="5"/>
      <c r="DE39" s="5"/>
      <c r="DF39" s="5"/>
      <c r="DG39" s="5"/>
      <c r="DH39" s="5"/>
      <c r="DI39" s="6"/>
      <c r="DJ39" s="6"/>
      <c r="DK39" s="6"/>
      <c r="DL39" s="6"/>
      <c r="DM39" s="6"/>
      <c r="DN39" s="7"/>
      <c r="DO39" s="6"/>
      <c r="DP39" s="6"/>
      <c r="DQ39" s="6"/>
      <c r="DR39" s="6"/>
      <c r="DS39" s="6"/>
    </row>
    <row r="40" spans="1:123" ht="16" customHeight="1">
      <c r="A40" s="152"/>
      <c r="B40" s="74" t="s">
        <v>341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98"/>
      <c r="O40" s="89">
        <v>580</v>
      </c>
      <c r="P40" s="78"/>
      <c r="Q40" s="78"/>
      <c r="R40" s="78"/>
      <c r="S40" s="78"/>
      <c r="T40" s="78"/>
      <c r="U40" s="208">
        <v>0</v>
      </c>
      <c r="V40" s="209"/>
      <c r="W40" s="209"/>
      <c r="X40" s="209"/>
      <c r="Y40" s="210"/>
      <c r="Z40" s="79">
        <f t="shared" si="1"/>
        <v>0</v>
      </c>
      <c r="AA40" s="63"/>
      <c r="AB40" s="63"/>
      <c r="AC40" s="63"/>
      <c r="AD40" s="80"/>
      <c r="AF40" s="152"/>
      <c r="AG40" s="74" t="s">
        <v>122</v>
      </c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98"/>
      <c r="AT40" s="89">
        <v>680</v>
      </c>
      <c r="AU40" s="78"/>
      <c r="AV40" s="78"/>
      <c r="AW40" s="78"/>
      <c r="AX40" s="78"/>
      <c r="AY40" s="78"/>
      <c r="AZ40" s="78"/>
      <c r="BA40" s="208">
        <v>0</v>
      </c>
      <c r="BB40" s="209"/>
      <c r="BC40" s="209"/>
      <c r="BD40" s="209"/>
      <c r="BE40" s="210"/>
      <c r="BF40" s="79">
        <f t="shared" si="4"/>
        <v>0</v>
      </c>
      <c r="BG40" s="63"/>
      <c r="BH40" s="63"/>
      <c r="BI40" s="63"/>
      <c r="BJ40" s="80"/>
      <c r="BL40" s="152"/>
      <c r="BM40" s="74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122" t="s">
        <v>293</v>
      </c>
      <c r="BY40" s="123"/>
      <c r="BZ40" s="89">
        <v>150</v>
      </c>
      <c r="CA40" s="78"/>
      <c r="CB40" s="78"/>
      <c r="CC40" s="78"/>
      <c r="CD40" s="78"/>
      <c r="CE40" s="78"/>
      <c r="CF40" s="208">
        <v>0</v>
      </c>
      <c r="CG40" s="209"/>
      <c r="CH40" s="209"/>
      <c r="CI40" s="209"/>
      <c r="CJ40" s="210"/>
      <c r="CK40" s="79">
        <f t="shared" si="3"/>
        <v>0</v>
      </c>
      <c r="CL40" s="63"/>
      <c r="CM40" s="63"/>
      <c r="CN40" s="63"/>
      <c r="CO40" s="80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5"/>
      <c r="DD40" s="5"/>
      <c r="DE40" s="5"/>
      <c r="DF40" s="5"/>
      <c r="DG40" s="5"/>
      <c r="DH40" s="5"/>
      <c r="DI40" s="6"/>
      <c r="DJ40" s="6"/>
      <c r="DK40" s="6"/>
      <c r="DL40" s="6"/>
      <c r="DM40" s="6"/>
      <c r="DN40" s="7"/>
      <c r="DO40" s="6"/>
      <c r="DP40" s="6"/>
      <c r="DQ40" s="6"/>
      <c r="DR40" s="6"/>
      <c r="DS40" s="6"/>
    </row>
    <row r="41" spans="1:123" ht="16" customHeight="1">
      <c r="A41" s="152"/>
      <c r="B41" s="74" t="s">
        <v>342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98"/>
      <c r="O41" s="89">
        <v>430</v>
      </c>
      <c r="P41" s="78"/>
      <c r="Q41" s="78"/>
      <c r="R41" s="78"/>
      <c r="S41" s="78"/>
      <c r="T41" s="78"/>
      <c r="U41" s="208">
        <v>0</v>
      </c>
      <c r="V41" s="209"/>
      <c r="W41" s="209"/>
      <c r="X41" s="209"/>
      <c r="Y41" s="210"/>
      <c r="Z41" s="79">
        <f t="shared" si="1"/>
        <v>0</v>
      </c>
      <c r="AA41" s="63"/>
      <c r="AB41" s="63"/>
      <c r="AC41" s="63"/>
      <c r="AD41" s="80"/>
      <c r="AF41" s="152"/>
      <c r="AG41" s="74" t="s">
        <v>123</v>
      </c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98"/>
      <c r="AT41" s="89">
        <v>680</v>
      </c>
      <c r="AU41" s="78"/>
      <c r="AV41" s="78"/>
      <c r="AW41" s="78"/>
      <c r="AX41" s="78"/>
      <c r="AY41" s="78"/>
      <c r="AZ41" s="78"/>
      <c r="BA41" s="208">
        <v>0</v>
      </c>
      <c r="BB41" s="209"/>
      <c r="BC41" s="209"/>
      <c r="BD41" s="209"/>
      <c r="BE41" s="210"/>
      <c r="BF41" s="79">
        <f t="shared" si="4"/>
        <v>0</v>
      </c>
      <c r="BG41" s="63"/>
      <c r="BH41" s="63"/>
      <c r="BI41" s="63"/>
      <c r="BJ41" s="80"/>
      <c r="BL41" s="152"/>
      <c r="BM41" s="74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122" t="s">
        <v>294</v>
      </c>
      <c r="BY41" s="123"/>
      <c r="BZ41" s="89">
        <v>300</v>
      </c>
      <c r="CA41" s="78"/>
      <c r="CB41" s="78"/>
      <c r="CC41" s="78"/>
      <c r="CD41" s="78"/>
      <c r="CE41" s="78"/>
      <c r="CF41" s="208">
        <v>0</v>
      </c>
      <c r="CG41" s="209"/>
      <c r="CH41" s="209"/>
      <c r="CI41" s="209"/>
      <c r="CJ41" s="210"/>
      <c r="CK41" s="79">
        <f t="shared" si="3"/>
        <v>0</v>
      </c>
      <c r="CL41" s="63"/>
      <c r="CM41" s="63"/>
      <c r="CN41" s="63"/>
      <c r="CO41" s="80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5"/>
      <c r="DD41" s="5"/>
      <c r="DE41" s="5"/>
      <c r="DF41" s="5"/>
      <c r="DG41" s="5"/>
      <c r="DH41" s="5"/>
      <c r="DI41" s="6"/>
      <c r="DJ41" s="6"/>
      <c r="DK41" s="6"/>
      <c r="DL41" s="6"/>
      <c r="DM41" s="6"/>
      <c r="DN41" s="7"/>
      <c r="DO41" s="6"/>
      <c r="DP41" s="6"/>
      <c r="DQ41" s="6"/>
      <c r="DR41" s="6"/>
      <c r="DS41" s="6"/>
    </row>
    <row r="42" spans="1:123" ht="16" customHeight="1">
      <c r="A42" s="152"/>
      <c r="B42" s="74" t="s">
        <v>343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98"/>
      <c r="O42" s="89">
        <v>430</v>
      </c>
      <c r="P42" s="78"/>
      <c r="Q42" s="78"/>
      <c r="R42" s="78"/>
      <c r="S42" s="78"/>
      <c r="T42" s="78"/>
      <c r="U42" s="208">
        <v>0</v>
      </c>
      <c r="V42" s="209"/>
      <c r="W42" s="209"/>
      <c r="X42" s="209"/>
      <c r="Y42" s="210"/>
      <c r="Z42" s="79">
        <f t="shared" si="1"/>
        <v>0</v>
      </c>
      <c r="AA42" s="63"/>
      <c r="AB42" s="63"/>
      <c r="AC42" s="63"/>
      <c r="AD42" s="80"/>
      <c r="AF42" s="152"/>
      <c r="AG42" s="74" t="s">
        <v>124</v>
      </c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98"/>
      <c r="AT42" s="89">
        <v>980</v>
      </c>
      <c r="AU42" s="78"/>
      <c r="AV42" s="78"/>
      <c r="AW42" s="78"/>
      <c r="AX42" s="78"/>
      <c r="AY42" s="78"/>
      <c r="AZ42" s="78"/>
      <c r="BA42" s="208">
        <v>0</v>
      </c>
      <c r="BB42" s="209"/>
      <c r="BC42" s="209"/>
      <c r="BD42" s="209"/>
      <c r="BE42" s="210"/>
      <c r="BF42" s="79">
        <f t="shared" si="4"/>
        <v>0</v>
      </c>
      <c r="BG42" s="63"/>
      <c r="BH42" s="63"/>
      <c r="BI42" s="63"/>
      <c r="BJ42" s="80"/>
      <c r="BL42" s="152"/>
      <c r="BM42" s="74" t="s">
        <v>201</v>
      </c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100" t="s">
        <v>295</v>
      </c>
      <c r="BY42" s="177"/>
      <c r="BZ42" s="89">
        <v>150</v>
      </c>
      <c r="CA42" s="78"/>
      <c r="CB42" s="78"/>
      <c r="CC42" s="78"/>
      <c r="CD42" s="78"/>
      <c r="CE42" s="78"/>
      <c r="CF42" s="208">
        <v>0</v>
      </c>
      <c r="CG42" s="209"/>
      <c r="CH42" s="209"/>
      <c r="CI42" s="209"/>
      <c r="CJ42" s="210"/>
      <c r="CK42" s="79">
        <f t="shared" si="3"/>
        <v>0</v>
      </c>
      <c r="CL42" s="63"/>
      <c r="CM42" s="63"/>
      <c r="CN42" s="63"/>
      <c r="CO42" s="80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5"/>
      <c r="DD42" s="5"/>
      <c r="DE42" s="5"/>
      <c r="DF42" s="5"/>
      <c r="DG42" s="5"/>
      <c r="DH42" s="5"/>
      <c r="DI42" s="6"/>
      <c r="DJ42" s="6"/>
      <c r="DK42" s="6"/>
      <c r="DL42" s="6"/>
      <c r="DM42" s="6"/>
      <c r="DN42" s="7"/>
      <c r="DO42" s="6"/>
      <c r="DP42" s="6"/>
      <c r="DQ42" s="6"/>
      <c r="DR42" s="6"/>
      <c r="DS42" s="6"/>
    </row>
    <row r="43" spans="1:123" ht="16" customHeight="1">
      <c r="A43" s="152"/>
      <c r="B43" s="148" t="s">
        <v>344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50"/>
      <c r="O43" s="89">
        <v>1780</v>
      </c>
      <c r="P43" s="78"/>
      <c r="Q43" s="78"/>
      <c r="R43" s="78"/>
      <c r="S43" s="78"/>
      <c r="T43" s="78"/>
      <c r="U43" s="208">
        <v>0</v>
      </c>
      <c r="V43" s="209"/>
      <c r="W43" s="209"/>
      <c r="X43" s="209"/>
      <c r="Y43" s="210"/>
      <c r="Z43" s="79">
        <f t="shared" si="1"/>
        <v>0</v>
      </c>
      <c r="AA43" s="63"/>
      <c r="AB43" s="63"/>
      <c r="AC43" s="63"/>
      <c r="AD43" s="80"/>
      <c r="AF43" s="152"/>
      <c r="AG43" s="74" t="s">
        <v>125</v>
      </c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98"/>
      <c r="AT43" s="89">
        <v>1880</v>
      </c>
      <c r="AU43" s="78"/>
      <c r="AV43" s="78"/>
      <c r="AW43" s="78"/>
      <c r="AX43" s="78"/>
      <c r="AY43" s="78"/>
      <c r="AZ43" s="78"/>
      <c r="BA43" s="208">
        <v>0</v>
      </c>
      <c r="BB43" s="209"/>
      <c r="BC43" s="209"/>
      <c r="BD43" s="209"/>
      <c r="BE43" s="210"/>
      <c r="BF43" s="79">
        <f t="shared" si="4"/>
        <v>0</v>
      </c>
      <c r="BG43" s="63"/>
      <c r="BH43" s="63"/>
      <c r="BI43" s="63"/>
      <c r="BJ43" s="80"/>
      <c r="BL43" s="152"/>
      <c r="BM43" s="74" t="s">
        <v>202</v>
      </c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178"/>
      <c r="BY43" s="179"/>
      <c r="BZ43" s="89">
        <v>150</v>
      </c>
      <c r="CA43" s="78"/>
      <c r="CB43" s="78"/>
      <c r="CC43" s="78"/>
      <c r="CD43" s="78"/>
      <c r="CE43" s="78"/>
      <c r="CF43" s="208">
        <v>0</v>
      </c>
      <c r="CG43" s="209"/>
      <c r="CH43" s="209"/>
      <c r="CI43" s="209"/>
      <c r="CJ43" s="210"/>
      <c r="CK43" s="79">
        <f t="shared" si="3"/>
        <v>0</v>
      </c>
      <c r="CL43" s="63"/>
      <c r="CM43" s="63"/>
      <c r="CN43" s="63"/>
      <c r="CO43" s="80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5"/>
      <c r="DD43" s="5"/>
      <c r="DE43" s="5"/>
      <c r="DF43" s="5"/>
      <c r="DG43" s="5"/>
      <c r="DH43" s="5"/>
      <c r="DI43" s="6"/>
      <c r="DJ43" s="6"/>
      <c r="DK43" s="6"/>
      <c r="DL43" s="6"/>
      <c r="DM43" s="6"/>
      <c r="DN43" s="7"/>
      <c r="DO43" s="6"/>
      <c r="DP43" s="6"/>
      <c r="DQ43" s="6"/>
      <c r="DR43" s="6"/>
      <c r="DS43" s="6"/>
    </row>
    <row r="44" spans="1:123" ht="16" customHeight="1">
      <c r="A44" s="152"/>
      <c r="B44" s="147" t="s">
        <v>345</v>
      </c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3"/>
      <c r="O44" s="89">
        <v>1980</v>
      </c>
      <c r="P44" s="78"/>
      <c r="Q44" s="78"/>
      <c r="R44" s="78"/>
      <c r="S44" s="78"/>
      <c r="T44" s="78"/>
      <c r="U44" s="208">
        <v>0</v>
      </c>
      <c r="V44" s="209"/>
      <c r="W44" s="209"/>
      <c r="X44" s="209"/>
      <c r="Y44" s="210"/>
      <c r="Z44" s="79">
        <f t="shared" si="1"/>
        <v>0</v>
      </c>
      <c r="AA44" s="63"/>
      <c r="AB44" s="63"/>
      <c r="AC44" s="63"/>
      <c r="AD44" s="80"/>
      <c r="AF44" s="152"/>
      <c r="AG44" s="74" t="s">
        <v>126</v>
      </c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98"/>
      <c r="AT44" s="89">
        <v>680</v>
      </c>
      <c r="AU44" s="78"/>
      <c r="AV44" s="78"/>
      <c r="AW44" s="78"/>
      <c r="AX44" s="78"/>
      <c r="AY44" s="78"/>
      <c r="AZ44" s="78"/>
      <c r="BA44" s="208">
        <v>0</v>
      </c>
      <c r="BB44" s="209"/>
      <c r="BC44" s="209"/>
      <c r="BD44" s="209"/>
      <c r="BE44" s="210"/>
      <c r="BF44" s="79">
        <f t="shared" si="4"/>
        <v>0</v>
      </c>
      <c r="BG44" s="63"/>
      <c r="BH44" s="63"/>
      <c r="BI44" s="63"/>
      <c r="BJ44" s="80"/>
      <c r="BL44" s="152"/>
      <c r="BM44" s="74" t="s">
        <v>203</v>
      </c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178"/>
      <c r="BY44" s="179"/>
      <c r="BZ44" s="89">
        <v>150</v>
      </c>
      <c r="CA44" s="78"/>
      <c r="CB44" s="78"/>
      <c r="CC44" s="78"/>
      <c r="CD44" s="78"/>
      <c r="CE44" s="78"/>
      <c r="CF44" s="208">
        <v>0</v>
      </c>
      <c r="CG44" s="209"/>
      <c r="CH44" s="209"/>
      <c r="CI44" s="209"/>
      <c r="CJ44" s="210"/>
      <c r="CK44" s="79">
        <f t="shared" si="3"/>
        <v>0</v>
      </c>
      <c r="CL44" s="63"/>
      <c r="CM44" s="63"/>
      <c r="CN44" s="63"/>
      <c r="CO44" s="80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5"/>
      <c r="DD44" s="5"/>
      <c r="DE44" s="5"/>
      <c r="DF44" s="5"/>
      <c r="DG44" s="5"/>
      <c r="DH44" s="5"/>
      <c r="DI44" s="6"/>
      <c r="DJ44" s="6"/>
      <c r="DK44" s="6"/>
      <c r="DL44" s="6"/>
      <c r="DM44" s="6"/>
      <c r="DN44" s="7"/>
      <c r="DO44" s="6"/>
      <c r="DP44" s="6"/>
      <c r="DQ44" s="6"/>
      <c r="DR44" s="6"/>
      <c r="DS44" s="6"/>
    </row>
    <row r="45" spans="1:123" ht="16" customHeight="1">
      <c r="A45" s="152"/>
      <c r="B45" s="74" t="s">
        <v>346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98"/>
      <c r="O45" s="89">
        <v>480</v>
      </c>
      <c r="P45" s="78"/>
      <c r="Q45" s="78"/>
      <c r="R45" s="78"/>
      <c r="S45" s="78"/>
      <c r="T45" s="78"/>
      <c r="U45" s="208">
        <v>0</v>
      </c>
      <c r="V45" s="209"/>
      <c r="W45" s="209"/>
      <c r="X45" s="209"/>
      <c r="Y45" s="210"/>
      <c r="Z45" s="79">
        <f t="shared" si="1"/>
        <v>0</v>
      </c>
      <c r="AA45" s="63"/>
      <c r="AB45" s="63"/>
      <c r="AC45" s="63"/>
      <c r="AD45" s="80"/>
      <c r="AF45" s="152"/>
      <c r="AG45" s="74" t="s">
        <v>127</v>
      </c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98"/>
      <c r="AT45" s="89">
        <v>220</v>
      </c>
      <c r="AU45" s="78"/>
      <c r="AV45" s="78"/>
      <c r="AW45" s="78"/>
      <c r="AX45" s="78"/>
      <c r="AY45" s="78"/>
      <c r="AZ45" s="78"/>
      <c r="BA45" s="208">
        <v>0</v>
      </c>
      <c r="BB45" s="209"/>
      <c r="BC45" s="209"/>
      <c r="BD45" s="209"/>
      <c r="BE45" s="210"/>
      <c r="BF45" s="79">
        <f t="shared" si="4"/>
        <v>0</v>
      </c>
      <c r="BG45" s="63"/>
      <c r="BH45" s="63"/>
      <c r="BI45" s="63"/>
      <c r="BJ45" s="80"/>
      <c r="BL45" s="152"/>
      <c r="BM45" s="74" t="s">
        <v>204</v>
      </c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178"/>
      <c r="BY45" s="179"/>
      <c r="BZ45" s="89">
        <v>150</v>
      </c>
      <c r="CA45" s="78"/>
      <c r="CB45" s="78"/>
      <c r="CC45" s="78"/>
      <c r="CD45" s="78"/>
      <c r="CE45" s="78"/>
      <c r="CF45" s="208">
        <v>0</v>
      </c>
      <c r="CG45" s="209"/>
      <c r="CH45" s="209"/>
      <c r="CI45" s="209"/>
      <c r="CJ45" s="210"/>
      <c r="CK45" s="79">
        <f t="shared" si="3"/>
        <v>0</v>
      </c>
      <c r="CL45" s="63"/>
      <c r="CM45" s="63"/>
      <c r="CN45" s="63"/>
      <c r="CO45" s="80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5"/>
      <c r="DD45" s="5"/>
      <c r="DE45" s="5"/>
      <c r="DF45" s="5"/>
      <c r="DG45" s="5"/>
      <c r="DH45" s="5"/>
      <c r="DI45" s="6"/>
      <c r="DJ45" s="6"/>
      <c r="DK45" s="6"/>
      <c r="DL45" s="6"/>
      <c r="DM45" s="6"/>
      <c r="DN45" s="7"/>
      <c r="DO45" s="6"/>
      <c r="DP45" s="6"/>
      <c r="DQ45" s="6"/>
      <c r="DR45" s="6"/>
      <c r="DS45" s="6"/>
    </row>
    <row r="46" spans="1:123" ht="16" customHeight="1">
      <c r="A46" s="152"/>
      <c r="B46" s="74" t="s">
        <v>347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98"/>
      <c r="O46" s="89">
        <v>480</v>
      </c>
      <c r="P46" s="78"/>
      <c r="Q46" s="78"/>
      <c r="R46" s="78"/>
      <c r="S46" s="78"/>
      <c r="T46" s="78"/>
      <c r="U46" s="208">
        <v>0</v>
      </c>
      <c r="V46" s="209"/>
      <c r="W46" s="209"/>
      <c r="X46" s="209"/>
      <c r="Y46" s="210"/>
      <c r="Z46" s="79">
        <f t="shared" si="1"/>
        <v>0</v>
      </c>
      <c r="AA46" s="63"/>
      <c r="AB46" s="63"/>
      <c r="AC46" s="63"/>
      <c r="AD46" s="80"/>
      <c r="AF46" s="152"/>
      <c r="AG46" s="74" t="s">
        <v>128</v>
      </c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98"/>
      <c r="AT46" s="89">
        <v>220</v>
      </c>
      <c r="AU46" s="78"/>
      <c r="AV46" s="78"/>
      <c r="AW46" s="78"/>
      <c r="AX46" s="78"/>
      <c r="AY46" s="78"/>
      <c r="AZ46" s="78"/>
      <c r="BA46" s="208">
        <v>0</v>
      </c>
      <c r="BB46" s="209"/>
      <c r="BC46" s="209"/>
      <c r="BD46" s="209"/>
      <c r="BE46" s="210"/>
      <c r="BF46" s="79">
        <f t="shared" si="4"/>
        <v>0</v>
      </c>
      <c r="BG46" s="63"/>
      <c r="BH46" s="63"/>
      <c r="BI46" s="63"/>
      <c r="BJ46" s="80"/>
      <c r="BL46" s="152"/>
      <c r="BM46" s="74" t="s">
        <v>205</v>
      </c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178"/>
      <c r="BY46" s="179"/>
      <c r="BZ46" s="89">
        <v>150</v>
      </c>
      <c r="CA46" s="78"/>
      <c r="CB46" s="78"/>
      <c r="CC46" s="78"/>
      <c r="CD46" s="78"/>
      <c r="CE46" s="78"/>
      <c r="CF46" s="208">
        <v>0</v>
      </c>
      <c r="CG46" s="209"/>
      <c r="CH46" s="209"/>
      <c r="CI46" s="209"/>
      <c r="CJ46" s="210"/>
      <c r="CK46" s="79">
        <f t="shared" si="3"/>
        <v>0</v>
      </c>
      <c r="CL46" s="63"/>
      <c r="CM46" s="63"/>
      <c r="CN46" s="63"/>
      <c r="CO46" s="80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5"/>
      <c r="DD46" s="5"/>
      <c r="DE46" s="5"/>
      <c r="DF46" s="5"/>
      <c r="DG46" s="5"/>
      <c r="DH46" s="5"/>
      <c r="DI46" s="6"/>
      <c r="DJ46" s="6"/>
      <c r="DK46" s="6"/>
      <c r="DL46" s="6"/>
      <c r="DM46" s="6"/>
      <c r="DN46" s="7"/>
      <c r="DO46" s="6"/>
      <c r="DP46" s="6"/>
      <c r="DQ46" s="6"/>
      <c r="DR46" s="6"/>
      <c r="DS46" s="6"/>
    </row>
    <row r="47" spans="1:123" ht="16" customHeight="1">
      <c r="A47" s="152"/>
      <c r="B47" s="74" t="s">
        <v>348</v>
      </c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98"/>
      <c r="O47" s="89">
        <v>380</v>
      </c>
      <c r="P47" s="78"/>
      <c r="Q47" s="78"/>
      <c r="R47" s="78"/>
      <c r="S47" s="78"/>
      <c r="T47" s="78"/>
      <c r="U47" s="208">
        <v>0</v>
      </c>
      <c r="V47" s="209"/>
      <c r="W47" s="209"/>
      <c r="X47" s="209"/>
      <c r="Y47" s="210"/>
      <c r="Z47" s="79">
        <f t="shared" si="1"/>
        <v>0</v>
      </c>
      <c r="AA47" s="63"/>
      <c r="AB47" s="63"/>
      <c r="AC47" s="63"/>
      <c r="AD47" s="80"/>
      <c r="AF47" s="152"/>
      <c r="AG47" s="74" t="s">
        <v>129</v>
      </c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98"/>
      <c r="AT47" s="89">
        <v>220</v>
      </c>
      <c r="AU47" s="78"/>
      <c r="AV47" s="78"/>
      <c r="AW47" s="78"/>
      <c r="AX47" s="78"/>
      <c r="AY47" s="78"/>
      <c r="AZ47" s="78"/>
      <c r="BA47" s="208">
        <v>0</v>
      </c>
      <c r="BB47" s="209"/>
      <c r="BC47" s="209"/>
      <c r="BD47" s="209"/>
      <c r="BE47" s="210"/>
      <c r="BF47" s="79">
        <f t="shared" si="4"/>
        <v>0</v>
      </c>
      <c r="BG47" s="63"/>
      <c r="BH47" s="63"/>
      <c r="BI47" s="63"/>
      <c r="BJ47" s="80"/>
      <c r="BL47" s="152"/>
      <c r="BM47" s="74" t="s">
        <v>206</v>
      </c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178"/>
      <c r="BY47" s="179"/>
      <c r="BZ47" s="89">
        <v>150</v>
      </c>
      <c r="CA47" s="78"/>
      <c r="CB47" s="78"/>
      <c r="CC47" s="78"/>
      <c r="CD47" s="78"/>
      <c r="CE47" s="78"/>
      <c r="CF47" s="208">
        <v>0</v>
      </c>
      <c r="CG47" s="209"/>
      <c r="CH47" s="209"/>
      <c r="CI47" s="209"/>
      <c r="CJ47" s="210"/>
      <c r="CK47" s="79">
        <f t="shared" si="3"/>
        <v>0</v>
      </c>
      <c r="CL47" s="63"/>
      <c r="CM47" s="63"/>
      <c r="CN47" s="63"/>
      <c r="CO47" s="80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5"/>
      <c r="DD47" s="5"/>
      <c r="DE47" s="5"/>
      <c r="DF47" s="5"/>
      <c r="DG47" s="5"/>
      <c r="DH47" s="5"/>
      <c r="DI47" s="6"/>
      <c r="DJ47" s="6"/>
      <c r="DK47" s="6"/>
      <c r="DL47" s="6"/>
      <c r="DM47" s="6"/>
      <c r="DN47" s="7"/>
      <c r="DO47" s="6"/>
      <c r="DP47" s="6"/>
      <c r="DQ47" s="6"/>
      <c r="DR47" s="6"/>
      <c r="DS47" s="6"/>
    </row>
    <row r="48" spans="1:123" ht="16" customHeight="1">
      <c r="A48" s="152"/>
      <c r="B48" s="74" t="s">
        <v>28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98"/>
      <c r="O48" s="89">
        <v>280</v>
      </c>
      <c r="P48" s="78"/>
      <c r="Q48" s="78"/>
      <c r="R48" s="78"/>
      <c r="S48" s="78"/>
      <c r="T48" s="78"/>
      <c r="U48" s="208">
        <v>0</v>
      </c>
      <c r="V48" s="209"/>
      <c r="W48" s="209"/>
      <c r="X48" s="209"/>
      <c r="Y48" s="210"/>
      <c r="Z48" s="79">
        <f t="shared" si="1"/>
        <v>0</v>
      </c>
      <c r="AA48" s="63"/>
      <c r="AB48" s="63"/>
      <c r="AC48" s="63"/>
      <c r="AD48" s="80"/>
      <c r="AF48" s="152"/>
      <c r="AG48" s="74" t="s">
        <v>130</v>
      </c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98"/>
      <c r="AT48" s="89">
        <v>220</v>
      </c>
      <c r="AU48" s="78"/>
      <c r="AV48" s="78"/>
      <c r="AW48" s="78"/>
      <c r="AX48" s="78"/>
      <c r="AY48" s="78"/>
      <c r="AZ48" s="78"/>
      <c r="BA48" s="208">
        <v>0</v>
      </c>
      <c r="BB48" s="209"/>
      <c r="BC48" s="209"/>
      <c r="BD48" s="209"/>
      <c r="BE48" s="210"/>
      <c r="BF48" s="79">
        <f t="shared" si="4"/>
        <v>0</v>
      </c>
      <c r="BG48" s="63"/>
      <c r="BH48" s="63"/>
      <c r="BI48" s="63"/>
      <c r="BJ48" s="80"/>
      <c r="BL48" s="153"/>
      <c r="BM48" s="81" t="s">
        <v>207</v>
      </c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182"/>
      <c r="BY48" s="183"/>
      <c r="BZ48" s="107">
        <v>150</v>
      </c>
      <c r="CA48" s="85"/>
      <c r="CB48" s="85"/>
      <c r="CC48" s="85"/>
      <c r="CD48" s="85"/>
      <c r="CE48" s="85"/>
      <c r="CF48" s="211">
        <v>0</v>
      </c>
      <c r="CG48" s="212"/>
      <c r="CH48" s="212"/>
      <c r="CI48" s="212"/>
      <c r="CJ48" s="213"/>
      <c r="CK48" s="86">
        <f t="shared" si="3"/>
        <v>0</v>
      </c>
      <c r="CL48" s="87"/>
      <c r="CM48" s="87"/>
      <c r="CN48" s="87"/>
      <c r="CO48" s="88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5"/>
      <c r="DD48" s="5"/>
      <c r="DE48" s="5"/>
      <c r="DF48" s="5"/>
      <c r="DG48" s="5"/>
      <c r="DH48" s="5"/>
      <c r="DI48" s="6"/>
      <c r="DJ48" s="6"/>
      <c r="DK48" s="6"/>
      <c r="DL48" s="6"/>
      <c r="DM48" s="6"/>
      <c r="DN48" s="7"/>
      <c r="DO48" s="6"/>
      <c r="DP48" s="6"/>
      <c r="DQ48" s="6"/>
      <c r="DR48" s="6"/>
      <c r="DS48" s="6"/>
    </row>
    <row r="49" spans="1:123" ht="16" customHeight="1">
      <c r="A49" s="152"/>
      <c r="B49" s="74" t="s">
        <v>29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98"/>
      <c r="O49" s="89">
        <v>210</v>
      </c>
      <c r="P49" s="78"/>
      <c r="Q49" s="78"/>
      <c r="R49" s="78"/>
      <c r="S49" s="78"/>
      <c r="T49" s="78"/>
      <c r="U49" s="208">
        <v>0</v>
      </c>
      <c r="V49" s="209"/>
      <c r="W49" s="209"/>
      <c r="X49" s="209"/>
      <c r="Y49" s="210"/>
      <c r="Z49" s="79">
        <f t="shared" si="1"/>
        <v>0</v>
      </c>
      <c r="AA49" s="63"/>
      <c r="AB49" s="63"/>
      <c r="AC49" s="63"/>
      <c r="AD49" s="80"/>
      <c r="AF49" s="152"/>
      <c r="AG49" s="74" t="s">
        <v>131</v>
      </c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98"/>
      <c r="AT49" s="89">
        <v>1480</v>
      </c>
      <c r="AU49" s="78"/>
      <c r="AV49" s="78"/>
      <c r="AW49" s="78"/>
      <c r="AX49" s="78"/>
      <c r="AY49" s="78"/>
      <c r="AZ49" s="78"/>
      <c r="BA49" s="208">
        <v>0</v>
      </c>
      <c r="BB49" s="209"/>
      <c r="BC49" s="209"/>
      <c r="BD49" s="209"/>
      <c r="BE49" s="210"/>
      <c r="BF49" s="79">
        <f t="shared" si="4"/>
        <v>0</v>
      </c>
      <c r="BG49" s="63"/>
      <c r="BH49" s="63"/>
      <c r="BI49" s="63"/>
      <c r="BJ49" s="80"/>
      <c r="BL49" s="151" t="s">
        <v>279</v>
      </c>
      <c r="BM49" s="109" t="s">
        <v>208</v>
      </c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1"/>
      <c r="BZ49" s="112">
        <v>4500</v>
      </c>
      <c r="CA49" s="113"/>
      <c r="CB49" s="113"/>
      <c r="CC49" s="113"/>
      <c r="CD49" s="113"/>
      <c r="CE49" s="113"/>
      <c r="CF49" s="205">
        <v>0</v>
      </c>
      <c r="CG49" s="206"/>
      <c r="CH49" s="206"/>
      <c r="CI49" s="206"/>
      <c r="CJ49" s="207"/>
      <c r="CK49" s="68">
        <f t="shared" si="3"/>
        <v>0</v>
      </c>
      <c r="CL49" s="120"/>
      <c r="CM49" s="120"/>
      <c r="CN49" s="120"/>
      <c r="CO49" s="121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5"/>
      <c r="DD49" s="5"/>
      <c r="DE49" s="5"/>
      <c r="DF49" s="5"/>
      <c r="DG49" s="5"/>
      <c r="DH49" s="5"/>
      <c r="DI49" s="6"/>
      <c r="DJ49" s="6"/>
      <c r="DK49" s="6"/>
      <c r="DL49" s="6"/>
      <c r="DM49" s="6"/>
      <c r="DN49" s="7"/>
      <c r="DO49" s="6"/>
      <c r="DP49" s="6"/>
      <c r="DQ49" s="6"/>
      <c r="DR49" s="6"/>
      <c r="DS49" s="6"/>
    </row>
    <row r="50" spans="1:123" ht="16" customHeight="1">
      <c r="A50" s="152"/>
      <c r="B50" s="74" t="s">
        <v>30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98"/>
      <c r="O50" s="89">
        <v>210</v>
      </c>
      <c r="P50" s="78"/>
      <c r="Q50" s="78"/>
      <c r="R50" s="78"/>
      <c r="S50" s="78"/>
      <c r="T50" s="78"/>
      <c r="U50" s="208">
        <v>0</v>
      </c>
      <c r="V50" s="209"/>
      <c r="W50" s="209"/>
      <c r="X50" s="209"/>
      <c r="Y50" s="210"/>
      <c r="Z50" s="79">
        <f t="shared" si="1"/>
        <v>0</v>
      </c>
      <c r="AA50" s="63"/>
      <c r="AB50" s="63"/>
      <c r="AC50" s="63"/>
      <c r="AD50" s="80"/>
      <c r="AF50" s="152"/>
      <c r="AG50" s="74" t="s">
        <v>132</v>
      </c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98"/>
      <c r="AT50" s="89">
        <v>180</v>
      </c>
      <c r="AU50" s="78"/>
      <c r="AV50" s="78"/>
      <c r="AW50" s="78"/>
      <c r="AX50" s="78"/>
      <c r="AY50" s="78"/>
      <c r="AZ50" s="78"/>
      <c r="BA50" s="208">
        <v>0</v>
      </c>
      <c r="BB50" s="209"/>
      <c r="BC50" s="209"/>
      <c r="BD50" s="209"/>
      <c r="BE50" s="210"/>
      <c r="BF50" s="79">
        <f t="shared" si="4"/>
        <v>0</v>
      </c>
      <c r="BG50" s="63"/>
      <c r="BH50" s="63"/>
      <c r="BI50" s="63"/>
      <c r="BJ50" s="80"/>
      <c r="BL50" s="152"/>
      <c r="BM50" s="74" t="s">
        <v>209</v>
      </c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98"/>
      <c r="BZ50" s="89">
        <v>2800</v>
      </c>
      <c r="CA50" s="78"/>
      <c r="CB50" s="78"/>
      <c r="CC50" s="78"/>
      <c r="CD50" s="78"/>
      <c r="CE50" s="78"/>
      <c r="CF50" s="208">
        <v>0</v>
      </c>
      <c r="CG50" s="209"/>
      <c r="CH50" s="209"/>
      <c r="CI50" s="209"/>
      <c r="CJ50" s="210"/>
      <c r="CK50" s="79">
        <f t="shared" si="3"/>
        <v>0</v>
      </c>
      <c r="CL50" s="63"/>
      <c r="CM50" s="63"/>
      <c r="CN50" s="63"/>
      <c r="CO50" s="80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5"/>
      <c r="DD50" s="5"/>
      <c r="DE50" s="5"/>
      <c r="DF50" s="5"/>
      <c r="DG50" s="5"/>
      <c r="DH50" s="5"/>
      <c r="DI50" s="6"/>
      <c r="DJ50" s="6"/>
      <c r="DK50" s="6"/>
      <c r="DL50" s="6"/>
      <c r="DM50" s="6"/>
      <c r="DN50" s="7"/>
      <c r="DO50" s="6"/>
      <c r="DP50" s="6"/>
      <c r="DQ50" s="6"/>
      <c r="DR50" s="6"/>
      <c r="DS50" s="6"/>
    </row>
    <row r="51" spans="1:123" ht="16" customHeight="1">
      <c r="A51" s="152"/>
      <c r="B51" s="74" t="s">
        <v>31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98"/>
      <c r="O51" s="89">
        <v>380</v>
      </c>
      <c r="P51" s="78"/>
      <c r="Q51" s="78"/>
      <c r="R51" s="78"/>
      <c r="S51" s="78"/>
      <c r="T51" s="78"/>
      <c r="U51" s="208">
        <v>0</v>
      </c>
      <c r="V51" s="209"/>
      <c r="W51" s="209"/>
      <c r="X51" s="209"/>
      <c r="Y51" s="210"/>
      <c r="Z51" s="79">
        <f t="shared" si="1"/>
        <v>0</v>
      </c>
      <c r="AA51" s="63"/>
      <c r="AB51" s="63"/>
      <c r="AC51" s="63"/>
      <c r="AD51" s="80"/>
      <c r="AF51" s="152"/>
      <c r="AG51" s="74" t="s">
        <v>134</v>
      </c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98"/>
      <c r="AT51" s="89">
        <v>180</v>
      </c>
      <c r="AU51" s="78"/>
      <c r="AV51" s="78"/>
      <c r="AW51" s="78"/>
      <c r="AX51" s="78"/>
      <c r="AY51" s="78"/>
      <c r="AZ51" s="78"/>
      <c r="BA51" s="208">
        <v>0</v>
      </c>
      <c r="BB51" s="209"/>
      <c r="BC51" s="209"/>
      <c r="BD51" s="209"/>
      <c r="BE51" s="210"/>
      <c r="BF51" s="79">
        <f t="shared" si="4"/>
        <v>0</v>
      </c>
      <c r="BG51" s="63"/>
      <c r="BH51" s="63"/>
      <c r="BI51" s="63"/>
      <c r="BJ51" s="80"/>
      <c r="BL51" s="152"/>
      <c r="BM51" s="74" t="s">
        <v>210</v>
      </c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98"/>
      <c r="BZ51" s="89">
        <v>3200</v>
      </c>
      <c r="CA51" s="78"/>
      <c r="CB51" s="78"/>
      <c r="CC51" s="78"/>
      <c r="CD51" s="78"/>
      <c r="CE51" s="78"/>
      <c r="CF51" s="208">
        <v>0</v>
      </c>
      <c r="CG51" s="209"/>
      <c r="CH51" s="209"/>
      <c r="CI51" s="209"/>
      <c r="CJ51" s="210"/>
      <c r="CK51" s="79">
        <f t="shared" si="3"/>
        <v>0</v>
      </c>
      <c r="CL51" s="63"/>
      <c r="CM51" s="63"/>
      <c r="CN51" s="63"/>
      <c r="CO51" s="80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5"/>
      <c r="DD51" s="5"/>
      <c r="DE51" s="5"/>
      <c r="DF51" s="5"/>
      <c r="DG51" s="5"/>
      <c r="DH51" s="5"/>
      <c r="DI51" s="6"/>
      <c r="DJ51" s="6"/>
      <c r="DK51" s="6"/>
      <c r="DL51" s="6"/>
      <c r="DM51" s="6"/>
      <c r="DN51" s="7"/>
      <c r="DO51" s="6"/>
      <c r="DP51" s="6"/>
      <c r="DQ51" s="6"/>
      <c r="DR51" s="6"/>
      <c r="DS51" s="6"/>
    </row>
    <row r="52" spans="1:123" ht="16" customHeight="1">
      <c r="A52" s="152"/>
      <c r="B52" s="74" t="s">
        <v>32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98"/>
      <c r="O52" s="89">
        <v>480</v>
      </c>
      <c r="P52" s="78"/>
      <c r="Q52" s="78"/>
      <c r="R52" s="78"/>
      <c r="S52" s="78"/>
      <c r="T52" s="78"/>
      <c r="U52" s="208">
        <v>0</v>
      </c>
      <c r="V52" s="209"/>
      <c r="W52" s="209"/>
      <c r="X52" s="209"/>
      <c r="Y52" s="210"/>
      <c r="Z52" s="79">
        <f t="shared" si="1"/>
        <v>0</v>
      </c>
      <c r="AA52" s="63"/>
      <c r="AB52" s="63"/>
      <c r="AC52" s="63"/>
      <c r="AD52" s="80"/>
      <c r="AF52" s="152"/>
      <c r="AG52" s="74" t="s">
        <v>135</v>
      </c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98"/>
      <c r="AT52" s="89">
        <v>180</v>
      </c>
      <c r="AU52" s="78"/>
      <c r="AV52" s="78"/>
      <c r="AW52" s="78"/>
      <c r="AX52" s="78"/>
      <c r="AY52" s="78"/>
      <c r="AZ52" s="78"/>
      <c r="BA52" s="208">
        <v>0</v>
      </c>
      <c r="BB52" s="209"/>
      <c r="BC52" s="209"/>
      <c r="BD52" s="209"/>
      <c r="BE52" s="210"/>
      <c r="BF52" s="79">
        <f t="shared" si="4"/>
        <v>0</v>
      </c>
      <c r="BG52" s="63"/>
      <c r="BH52" s="63"/>
      <c r="BI52" s="63"/>
      <c r="BJ52" s="80"/>
      <c r="BL52" s="152"/>
      <c r="BM52" s="74" t="s">
        <v>211</v>
      </c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98"/>
      <c r="BZ52" s="89">
        <v>1400</v>
      </c>
      <c r="CA52" s="78"/>
      <c r="CB52" s="78"/>
      <c r="CC52" s="78"/>
      <c r="CD52" s="78"/>
      <c r="CE52" s="78"/>
      <c r="CF52" s="208">
        <v>0</v>
      </c>
      <c r="CG52" s="209"/>
      <c r="CH52" s="209"/>
      <c r="CI52" s="209"/>
      <c r="CJ52" s="210"/>
      <c r="CK52" s="79">
        <f t="shared" si="3"/>
        <v>0</v>
      </c>
      <c r="CL52" s="63"/>
      <c r="CM52" s="63"/>
      <c r="CN52" s="63"/>
      <c r="CO52" s="80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5"/>
      <c r="DD52" s="5"/>
      <c r="DE52" s="5"/>
      <c r="DF52" s="5"/>
      <c r="DG52" s="5"/>
      <c r="DH52" s="5"/>
      <c r="DI52" s="6"/>
      <c r="DJ52" s="6"/>
      <c r="DK52" s="6"/>
      <c r="DL52" s="6"/>
      <c r="DM52" s="6"/>
      <c r="DN52" s="7"/>
      <c r="DO52" s="6"/>
      <c r="DP52" s="6"/>
      <c r="DQ52" s="6"/>
      <c r="DR52" s="6"/>
      <c r="DS52" s="6"/>
    </row>
    <row r="53" spans="1:123" ht="16" customHeight="1">
      <c r="A53" s="152"/>
      <c r="B53" s="74" t="s">
        <v>33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98"/>
      <c r="O53" s="89">
        <v>760</v>
      </c>
      <c r="P53" s="78"/>
      <c r="Q53" s="78"/>
      <c r="R53" s="78"/>
      <c r="S53" s="78"/>
      <c r="T53" s="78"/>
      <c r="U53" s="208">
        <v>0</v>
      </c>
      <c r="V53" s="209"/>
      <c r="W53" s="209"/>
      <c r="X53" s="209"/>
      <c r="Y53" s="210"/>
      <c r="Z53" s="79">
        <f t="shared" si="1"/>
        <v>0</v>
      </c>
      <c r="AA53" s="63"/>
      <c r="AB53" s="63"/>
      <c r="AC53" s="63"/>
      <c r="AD53" s="80"/>
      <c r="AF53" s="152"/>
      <c r="AG53" s="74" t="s">
        <v>133</v>
      </c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98"/>
      <c r="AT53" s="89">
        <v>200</v>
      </c>
      <c r="AU53" s="78"/>
      <c r="AV53" s="78"/>
      <c r="AW53" s="78"/>
      <c r="AX53" s="78"/>
      <c r="AY53" s="78"/>
      <c r="AZ53" s="78"/>
      <c r="BA53" s="208">
        <v>0</v>
      </c>
      <c r="BB53" s="209"/>
      <c r="BC53" s="209"/>
      <c r="BD53" s="209"/>
      <c r="BE53" s="210"/>
      <c r="BF53" s="79">
        <f t="shared" si="4"/>
        <v>0</v>
      </c>
      <c r="BG53" s="63"/>
      <c r="BH53" s="63"/>
      <c r="BI53" s="63"/>
      <c r="BJ53" s="80"/>
      <c r="BL53" s="152"/>
      <c r="BM53" s="74" t="s">
        <v>212</v>
      </c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98"/>
      <c r="BZ53" s="89">
        <v>1100</v>
      </c>
      <c r="CA53" s="78"/>
      <c r="CB53" s="78"/>
      <c r="CC53" s="78"/>
      <c r="CD53" s="78"/>
      <c r="CE53" s="78"/>
      <c r="CF53" s="208">
        <v>0</v>
      </c>
      <c r="CG53" s="209"/>
      <c r="CH53" s="209"/>
      <c r="CI53" s="209"/>
      <c r="CJ53" s="210"/>
      <c r="CK53" s="79">
        <f t="shared" si="3"/>
        <v>0</v>
      </c>
      <c r="CL53" s="63"/>
      <c r="CM53" s="63"/>
      <c r="CN53" s="63"/>
      <c r="CO53" s="80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5"/>
      <c r="DD53" s="5"/>
      <c r="DE53" s="5"/>
      <c r="DF53" s="5"/>
      <c r="DG53" s="5"/>
      <c r="DH53" s="5"/>
      <c r="DI53" s="6"/>
      <c r="DJ53" s="6"/>
      <c r="DK53" s="6"/>
      <c r="DL53" s="6"/>
      <c r="DM53" s="6"/>
      <c r="DN53" s="7"/>
      <c r="DO53" s="6"/>
      <c r="DP53" s="6"/>
      <c r="DQ53" s="6"/>
      <c r="DR53" s="6"/>
      <c r="DS53" s="6"/>
    </row>
    <row r="54" spans="1:123" ht="16" customHeight="1">
      <c r="A54" s="152"/>
      <c r="B54" s="74" t="s">
        <v>34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98"/>
      <c r="O54" s="89">
        <v>1600</v>
      </c>
      <c r="P54" s="78"/>
      <c r="Q54" s="78"/>
      <c r="R54" s="78"/>
      <c r="S54" s="78"/>
      <c r="T54" s="78"/>
      <c r="U54" s="208">
        <v>0</v>
      </c>
      <c r="V54" s="209"/>
      <c r="W54" s="209"/>
      <c r="X54" s="209"/>
      <c r="Y54" s="210"/>
      <c r="Z54" s="79">
        <f t="shared" si="1"/>
        <v>0</v>
      </c>
      <c r="AA54" s="63"/>
      <c r="AB54" s="63"/>
      <c r="AC54" s="63"/>
      <c r="AD54" s="80"/>
      <c r="AF54" s="152"/>
      <c r="AG54" s="74" t="s">
        <v>136</v>
      </c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98"/>
      <c r="AT54" s="89">
        <v>200</v>
      </c>
      <c r="AU54" s="78"/>
      <c r="AV54" s="78"/>
      <c r="AW54" s="78"/>
      <c r="AX54" s="78"/>
      <c r="AY54" s="78"/>
      <c r="AZ54" s="78"/>
      <c r="BA54" s="208">
        <v>0</v>
      </c>
      <c r="BB54" s="209"/>
      <c r="BC54" s="209"/>
      <c r="BD54" s="209"/>
      <c r="BE54" s="210"/>
      <c r="BF54" s="79">
        <f t="shared" si="4"/>
        <v>0</v>
      </c>
      <c r="BG54" s="63"/>
      <c r="BH54" s="63"/>
      <c r="BI54" s="63"/>
      <c r="BJ54" s="80"/>
      <c r="BL54" s="152"/>
      <c r="BM54" s="74" t="s">
        <v>213</v>
      </c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98"/>
      <c r="BZ54" s="89">
        <v>2200</v>
      </c>
      <c r="CA54" s="78"/>
      <c r="CB54" s="78"/>
      <c r="CC54" s="78"/>
      <c r="CD54" s="78"/>
      <c r="CE54" s="78"/>
      <c r="CF54" s="208">
        <v>0</v>
      </c>
      <c r="CG54" s="209"/>
      <c r="CH54" s="209"/>
      <c r="CI54" s="209"/>
      <c r="CJ54" s="210"/>
      <c r="CK54" s="79">
        <f t="shared" si="3"/>
        <v>0</v>
      </c>
      <c r="CL54" s="63"/>
      <c r="CM54" s="63"/>
      <c r="CN54" s="63"/>
      <c r="CO54" s="80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5"/>
      <c r="DD54" s="5"/>
      <c r="DE54" s="5"/>
      <c r="DF54" s="5"/>
      <c r="DG54" s="5"/>
      <c r="DH54" s="5"/>
      <c r="DI54" s="6"/>
      <c r="DJ54" s="6"/>
      <c r="DK54" s="6"/>
      <c r="DL54" s="6"/>
      <c r="DM54" s="6"/>
      <c r="DN54" s="7"/>
      <c r="DO54" s="6"/>
      <c r="DP54" s="6"/>
      <c r="DQ54" s="6"/>
      <c r="DR54" s="6"/>
      <c r="DS54" s="6"/>
    </row>
    <row r="55" spans="1:123" ht="16" customHeight="1">
      <c r="A55" s="152"/>
      <c r="B55" s="74" t="s">
        <v>35</v>
      </c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98"/>
      <c r="O55" s="89">
        <v>2800</v>
      </c>
      <c r="P55" s="78"/>
      <c r="Q55" s="78"/>
      <c r="R55" s="78"/>
      <c r="S55" s="78"/>
      <c r="T55" s="78"/>
      <c r="U55" s="208">
        <v>0</v>
      </c>
      <c r="V55" s="209"/>
      <c r="W55" s="209"/>
      <c r="X55" s="209"/>
      <c r="Y55" s="210"/>
      <c r="Z55" s="79">
        <f t="shared" si="1"/>
        <v>0</v>
      </c>
      <c r="AA55" s="63"/>
      <c r="AB55" s="63"/>
      <c r="AC55" s="63"/>
      <c r="AD55" s="80"/>
      <c r="AF55" s="152"/>
      <c r="AG55" s="74" t="s">
        <v>137</v>
      </c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98"/>
      <c r="AT55" s="89">
        <v>200</v>
      </c>
      <c r="AU55" s="78"/>
      <c r="AV55" s="78"/>
      <c r="AW55" s="78"/>
      <c r="AX55" s="78"/>
      <c r="AY55" s="78"/>
      <c r="AZ55" s="78"/>
      <c r="BA55" s="208">
        <v>0</v>
      </c>
      <c r="BB55" s="209"/>
      <c r="BC55" s="209"/>
      <c r="BD55" s="209"/>
      <c r="BE55" s="210"/>
      <c r="BF55" s="79">
        <f t="shared" si="4"/>
        <v>0</v>
      </c>
      <c r="BG55" s="63"/>
      <c r="BH55" s="63"/>
      <c r="BI55" s="63"/>
      <c r="BJ55" s="80"/>
      <c r="BL55" s="152"/>
      <c r="BM55" s="74" t="s">
        <v>214</v>
      </c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98"/>
      <c r="BZ55" s="89">
        <v>850</v>
      </c>
      <c r="CA55" s="78"/>
      <c r="CB55" s="78"/>
      <c r="CC55" s="78"/>
      <c r="CD55" s="78"/>
      <c r="CE55" s="78"/>
      <c r="CF55" s="208">
        <v>0</v>
      </c>
      <c r="CG55" s="209"/>
      <c r="CH55" s="209"/>
      <c r="CI55" s="209"/>
      <c r="CJ55" s="210"/>
      <c r="CK55" s="79">
        <f t="shared" si="3"/>
        <v>0</v>
      </c>
      <c r="CL55" s="63"/>
      <c r="CM55" s="63"/>
      <c r="CN55" s="63"/>
      <c r="CO55" s="80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5"/>
      <c r="DD55" s="5"/>
      <c r="DE55" s="5"/>
      <c r="DF55" s="5"/>
      <c r="DG55" s="5"/>
      <c r="DH55" s="5"/>
      <c r="DI55" s="6"/>
      <c r="DJ55" s="6"/>
      <c r="DK55" s="6"/>
      <c r="DL55" s="6"/>
      <c r="DM55" s="6"/>
      <c r="DN55" s="7"/>
      <c r="DO55" s="6"/>
      <c r="DP55" s="6"/>
      <c r="DQ55" s="6"/>
      <c r="DR55" s="6"/>
      <c r="DS55" s="6"/>
    </row>
    <row r="56" spans="1:123" ht="16" customHeight="1">
      <c r="A56" s="152"/>
      <c r="B56" s="74" t="s">
        <v>36</v>
      </c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98"/>
      <c r="O56" s="89">
        <v>480</v>
      </c>
      <c r="P56" s="78"/>
      <c r="Q56" s="78"/>
      <c r="R56" s="78"/>
      <c r="S56" s="78"/>
      <c r="T56" s="78"/>
      <c r="U56" s="208">
        <v>0</v>
      </c>
      <c r="V56" s="209"/>
      <c r="W56" s="209"/>
      <c r="X56" s="209"/>
      <c r="Y56" s="210"/>
      <c r="Z56" s="79">
        <f t="shared" si="1"/>
        <v>0</v>
      </c>
      <c r="AA56" s="63"/>
      <c r="AB56" s="63"/>
      <c r="AC56" s="63"/>
      <c r="AD56" s="80"/>
      <c r="AF56" s="152"/>
      <c r="AG56" s="74" t="s">
        <v>138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98"/>
      <c r="AT56" s="89">
        <v>180</v>
      </c>
      <c r="AU56" s="78"/>
      <c r="AV56" s="78"/>
      <c r="AW56" s="78"/>
      <c r="AX56" s="78"/>
      <c r="AY56" s="78"/>
      <c r="AZ56" s="78"/>
      <c r="BA56" s="208">
        <v>0</v>
      </c>
      <c r="BB56" s="209"/>
      <c r="BC56" s="209"/>
      <c r="BD56" s="209"/>
      <c r="BE56" s="210"/>
      <c r="BF56" s="79">
        <f t="shared" si="4"/>
        <v>0</v>
      </c>
      <c r="BG56" s="63"/>
      <c r="BH56" s="63"/>
      <c r="BI56" s="63"/>
      <c r="BJ56" s="80"/>
      <c r="BL56" s="152"/>
      <c r="BM56" s="74" t="s">
        <v>215</v>
      </c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98"/>
      <c r="BZ56" s="89">
        <v>700</v>
      </c>
      <c r="CA56" s="78"/>
      <c r="CB56" s="78"/>
      <c r="CC56" s="78"/>
      <c r="CD56" s="78"/>
      <c r="CE56" s="78"/>
      <c r="CF56" s="208">
        <v>0</v>
      </c>
      <c r="CG56" s="209"/>
      <c r="CH56" s="209"/>
      <c r="CI56" s="209"/>
      <c r="CJ56" s="210"/>
      <c r="CK56" s="79">
        <f t="shared" si="3"/>
        <v>0</v>
      </c>
      <c r="CL56" s="63"/>
      <c r="CM56" s="63"/>
      <c r="CN56" s="63"/>
      <c r="CO56" s="80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5"/>
      <c r="DD56" s="5"/>
      <c r="DE56" s="5"/>
      <c r="DF56" s="5"/>
      <c r="DG56" s="5"/>
      <c r="DH56" s="5"/>
      <c r="DI56" s="6"/>
      <c r="DJ56" s="6"/>
      <c r="DK56" s="6"/>
      <c r="DL56" s="6"/>
      <c r="DM56" s="6"/>
      <c r="DN56" s="7"/>
      <c r="DO56" s="6"/>
      <c r="DP56" s="6"/>
      <c r="DQ56" s="6"/>
      <c r="DR56" s="6"/>
      <c r="DS56" s="6"/>
    </row>
    <row r="57" spans="1:123" ht="16" customHeight="1">
      <c r="A57" s="153"/>
      <c r="B57" s="81" t="s">
        <v>37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99"/>
      <c r="O57" s="107">
        <v>1800</v>
      </c>
      <c r="P57" s="85"/>
      <c r="Q57" s="85"/>
      <c r="R57" s="85"/>
      <c r="S57" s="85"/>
      <c r="T57" s="85"/>
      <c r="U57" s="211">
        <v>0</v>
      </c>
      <c r="V57" s="212"/>
      <c r="W57" s="212"/>
      <c r="X57" s="212"/>
      <c r="Y57" s="213"/>
      <c r="Z57" s="86">
        <f t="shared" si="1"/>
        <v>0</v>
      </c>
      <c r="AA57" s="87"/>
      <c r="AB57" s="87"/>
      <c r="AC57" s="87"/>
      <c r="AD57" s="88"/>
      <c r="AF57" s="152"/>
      <c r="AG57" s="74" t="s">
        <v>139</v>
      </c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98"/>
      <c r="AT57" s="89">
        <v>120</v>
      </c>
      <c r="AU57" s="78"/>
      <c r="AV57" s="78"/>
      <c r="AW57" s="78"/>
      <c r="AX57" s="78"/>
      <c r="AY57" s="78"/>
      <c r="AZ57" s="78"/>
      <c r="BA57" s="208">
        <v>0</v>
      </c>
      <c r="BB57" s="209"/>
      <c r="BC57" s="209"/>
      <c r="BD57" s="209"/>
      <c r="BE57" s="210"/>
      <c r="BF57" s="79">
        <f t="shared" si="4"/>
        <v>0</v>
      </c>
      <c r="BG57" s="63"/>
      <c r="BH57" s="63"/>
      <c r="BI57" s="63"/>
      <c r="BJ57" s="80"/>
      <c r="BL57" s="152"/>
      <c r="BM57" s="74" t="s">
        <v>216</v>
      </c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98"/>
      <c r="BZ57" s="89">
        <v>1000</v>
      </c>
      <c r="CA57" s="78"/>
      <c r="CB57" s="78"/>
      <c r="CC57" s="78"/>
      <c r="CD57" s="78"/>
      <c r="CE57" s="78"/>
      <c r="CF57" s="208">
        <v>0</v>
      </c>
      <c r="CG57" s="209"/>
      <c r="CH57" s="209"/>
      <c r="CI57" s="209"/>
      <c r="CJ57" s="210"/>
      <c r="CK57" s="79">
        <f t="shared" si="3"/>
        <v>0</v>
      </c>
      <c r="CL57" s="63"/>
      <c r="CM57" s="63"/>
      <c r="CN57" s="63"/>
      <c r="CO57" s="80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5"/>
      <c r="DD57" s="5"/>
      <c r="DE57" s="5"/>
      <c r="DF57" s="5"/>
      <c r="DG57" s="5"/>
      <c r="DH57" s="5"/>
      <c r="DI57" s="6"/>
      <c r="DJ57" s="6"/>
      <c r="DK57" s="6"/>
      <c r="DL57" s="6"/>
      <c r="DM57" s="6"/>
      <c r="DN57" s="7"/>
      <c r="DO57" s="6"/>
      <c r="DP57" s="6"/>
      <c r="DQ57" s="6"/>
      <c r="DR57" s="6"/>
      <c r="DS57" s="6"/>
    </row>
    <row r="58" spans="1:123" ht="16" customHeight="1">
      <c r="A58" s="151" t="s">
        <v>264</v>
      </c>
      <c r="B58" s="109" t="s">
        <v>38</v>
      </c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1"/>
      <c r="O58" s="112">
        <v>2980</v>
      </c>
      <c r="P58" s="113"/>
      <c r="Q58" s="113"/>
      <c r="R58" s="113"/>
      <c r="S58" s="113"/>
      <c r="T58" s="113"/>
      <c r="U58" s="205">
        <v>0</v>
      </c>
      <c r="V58" s="206"/>
      <c r="W58" s="206"/>
      <c r="X58" s="206"/>
      <c r="Y58" s="207"/>
      <c r="Z58" s="68">
        <f t="shared" si="1"/>
        <v>0</v>
      </c>
      <c r="AA58" s="120"/>
      <c r="AB58" s="120"/>
      <c r="AC58" s="120"/>
      <c r="AD58" s="121"/>
      <c r="AF58" s="152"/>
      <c r="AG58" s="74" t="s">
        <v>140</v>
      </c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98"/>
      <c r="AT58" s="89">
        <v>120</v>
      </c>
      <c r="AU58" s="78"/>
      <c r="AV58" s="78"/>
      <c r="AW58" s="78"/>
      <c r="AX58" s="78"/>
      <c r="AY58" s="78"/>
      <c r="AZ58" s="78"/>
      <c r="BA58" s="208">
        <v>0</v>
      </c>
      <c r="BB58" s="209"/>
      <c r="BC58" s="209"/>
      <c r="BD58" s="209"/>
      <c r="BE58" s="210"/>
      <c r="BF58" s="79">
        <f t="shared" si="4"/>
        <v>0</v>
      </c>
      <c r="BG58" s="63"/>
      <c r="BH58" s="63"/>
      <c r="BI58" s="63"/>
      <c r="BJ58" s="80"/>
      <c r="BL58" s="152"/>
      <c r="BM58" s="74" t="s">
        <v>217</v>
      </c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98"/>
      <c r="BZ58" s="89">
        <v>1200</v>
      </c>
      <c r="CA58" s="78"/>
      <c r="CB58" s="78"/>
      <c r="CC58" s="78"/>
      <c r="CD58" s="78"/>
      <c r="CE58" s="78"/>
      <c r="CF58" s="208">
        <v>0</v>
      </c>
      <c r="CG58" s="209"/>
      <c r="CH58" s="209"/>
      <c r="CI58" s="209"/>
      <c r="CJ58" s="210"/>
      <c r="CK58" s="79">
        <f t="shared" si="3"/>
        <v>0</v>
      </c>
      <c r="CL58" s="63"/>
      <c r="CM58" s="63"/>
      <c r="CN58" s="63"/>
      <c r="CO58" s="80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5"/>
      <c r="DD58" s="5"/>
      <c r="DE58" s="5"/>
      <c r="DF58" s="5"/>
      <c r="DG58" s="5"/>
      <c r="DH58" s="5"/>
      <c r="DI58" s="6"/>
      <c r="DJ58" s="6"/>
      <c r="DK58" s="6"/>
      <c r="DL58" s="6"/>
      <c r="DM58" s="6"/>
      <c r="DN58" s="7"/>
      <c r="DO58" s="6"/>
      <c r="DP58" s="6"/>
      <c r="DQ58" s="6"/>
      <c r="DR58" s="6"/>
      <c r="DS58" s="6"/>
    </row>
    <row r="59" spans="1:123" ht="16" customHeight="1">
      <c r="A59" s="152"/>
      <c r="B59" s="74" t="s">
        <v>39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98"/>
      <c r="O59" s="89">
        <v>2980</v>
      </c>
      <c r="P59" s="78"/>
      <c r="Q59" s="78"/>
      <c r="R59" s="78"/>
      <c r="S59" s="78"/>
      <c r="T59" s="78"/>
      <c r="U59" s="208">
        <v>0</v>
      </c>
      <c r="V59" s="209"/>
      <c r="W59" s="209"/>
      <c r="X59" s="209"/>
      <c r="Y59" s="210"/>
      <c r="Z59" s="79">
        <f t="shared" si="1"/>
        <v>0</v>
      </c>
      <c r="AA59" s="63"/>
      <c r="AB59" s="63"/>
      <c r="AC59" s="63"/>
      <c r="AD59" s="80"/>
      <c r="AF59" s="152"/>
      <c r="AG59" s="74" t="s">
        <v>141</v>
      </c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98"/>
      <c r="AT59" s="89">
        <v>280</v>
      </c>
      <c r="AU59" s="78"/>
      <c r="AV59" s="78"/>
      <c r="AW59" s="78"/>
      <c r="AX59" s="78"/>
      <c r="AY59" s="78"/>
      <c r="AZ59" s="78"/>
      <c r="BA59" s="208">
        <v>0</v>
      </c>
      <c r="BB59" s="209"/>
      <c r="BC59" s="209"/>
      <c r="BD59" s="209"/>
      <c r="BE59" s="210"/>
      <c r="BF59" s="79">
        <f t="shared" si="4"/>
        <v>0</v>
      </c>
      <c r="BG59" s="63"/>
      <c r="BH59" s="63"/>
      <c r="BI59" s="63"/>
      <c r="BJ59" s="80"/>
      <c r="BL59" s="152"/>
      <c r="BM59" s="74" t="s">
        <v>218</v>
      </c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98"/>
      <c r="BZ59" s="89">
        <v>750</v>
      </c>
      <c r="CA59" s="78"/>
      <c r="CB59" s="78"/>
      <c r="CC59" s="78"/>
      <c r="CD59" s="78"/>
      <c r="CE59" s="78"/>
      <c r="CF59" s="208">
        <v>0</v>
      </c>
      <c r="CG59" s="209"/>
      <c r="CH59" s="209"/>
      <c r="CI59" s="209"/>
      <c r="CJ59" s="210"/>
      <c r="CK59" s="79">
        <f t="shared" si="3"/>
        <v>0</v>
      </c>
      <c r="CL59" s="63"/>
      <c r="CM59" s="63"/>
      <c r="CN59" s="63"/>
      <c r="CO59" s="80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5"/>
      <c r="DD59" s="5"/>
      <c r="DE59" s="5"/>
      <c r="DF59" s="5"/>
      <c r="DG59" s="5"/>
      <c r="DH59" s="5"/>
      <c r="DI59" s="6"/>
      <c r="DJ59" s="6"/>
      <c r="DK59" s="6"/>
      <c r="DL59" s="6"/>
      <c r="DM59" s="6"/>
      <c r="DN59" s="7"/>
      <c r="DO59" s="6"/>
      <c r="DP59" s="6"/>
      <c r="DQ59" s="6"/>
      <c r="DR59" s="6"/>
      <c r="DS59" s="6"/>
    </row>
    <row r="60" spans="1:123" ht="16" customHeight="1">
      <c r="A60" s="152"/>
      <c r="B60" s="74" t="s">
        <v>40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98"/>
      <c r="O60" s="89">
        <v>1480</v>
      </c>
      <c r="P60" s="78"/>
      <c r="Q60" s="78"/>
      <c r="R60" s="78"/>
      <c r="S60" s="78"/>
      <c r="T60" s="78"/>
      <c r="U60" s="208">
        <v>0</v>
      </c>
      <c r="V60" s="209"/>
      <c r="W60" s="209"/>
      <c r="X60" s="209"/>
      <c r="Y60" s="210"/>
      <c r="Z60" s="79">
        <f t="shared" si="1"/>
        <v>0</v>
      </c>
      <c r="AA60" s="63"/>
      <c r="AB60" s="63"/>
      <c r="AC60" s="63"/>
      <c r="AD60" s="80"/>
      <c r="AF60" s="152"/>
      <c r="AG60" s="74" t="s">
        <v>142</v>
      </c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98"/>
      <c r="AT60" s="89">
        <v>280</v>
      </c>
      <c r="AU60" s="78"/>
      <c r="AV60" s="78"/>
      <c r="AW60" s="78"/>
      <c r="AX60" s="78"/>
      <c r="AY60" s="78"/>
      <c r="AZ60" s="78"/>
      <c r="BA60" s="208">
        <v>0</v>
      </c>
      <c r="BB60" s="209"/>
      <c r="BC60" s="209"/>
      <c r="BD60" s="209"/>
      <c r="BE60" s="210"/>
      <c r="BF60" s="79">
        <f t="shared" si="4"/>
        <v>0</v>
      </c>
      <c r="BG60" s="63"/>
      <c r="BH60" s="63"/>
      <c r="BI60" s="63"/>
      <c r="BJ60" s="80"/>
      <c r="BL60" s="152"/>
      <c r="BM60" s="74" t="s">
        <v>219</v>
      </c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98"/>
      <c r="BZ60" s="89">
        <v>1200</v>
      </c>
      <c r="CA60" s="78"/>
      <c r="CB60" s="78"/>
      <c r="CC60" s="78"/>
      <c r="CD60" s="78"/>
      <c r="CE60" s="78"/>
      <c r="CF60" s="208">
        <v>0</v>
      </c>
      <c r="CG60" s="209"/>
      <c r="CH60" s="209"/>
      <c r="CI60" s="209"/>
      <c r="CJ60" s="210"/>
      <c r="CK60" s="79">
        <f t="shared" si="3"/>
        <v>0</v>
      </c>
      <c r="CL60" s="63"/>
      <c r="CM60" s="63"/>
      <c r="CN60" s="63"/>
      <c r="CO60" s="80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5"/>
      <c r="DD60" s="5"/>
      <c r="DE60" s="5"/>
      <c r="DF60" s="5"/>
      <c r="DG60" s="5"/>
      <c r="DH60" s="5"/>
      <c r="DI60" s="6"/>
      <c r="DJ60" s="6"/>
      <c r="DK60" s="6"/>
      <c r="DL60" s="6"/>
      <c r="DM60" s="6"/>
      <c r="DN60" s="7"/>
      <c r="DO60" s="6"/>
      <c r="DP60" s="6"/>
      <c r="DQ60" s="6"/>
      <c r="DR60" s="6"/>
      <c r="DS60" s="6"/>
    </row>
    <row r="61" spans="1:123" ht="16" customHeight="1">
      <c r="A61" s="152"/>
      <c r="B61" s="74" t="s">
        <v>41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98"/>
      <c r="O61" s="89">
        <v>1980</v>
      </c>
      <c r="P61" s="78"/>
      <c r="Q61" s="78"/>
      <c r="R61" s="78"/>
      <c r="S61" s="78"/>
      <c r="T61" s="78"/>
      <c r="U61" s="208">
        <v>0</v>
      </c>
      <c r="V61" s="209"/>
      <c r="W61" s="209"/>
      <c r="X61" s="209"/>
      <c r="Y61" s="210"/>
      <c r="Z61" s="79">
        <f t="shared" si="1"/>
        <v>0</v>
      </c>
      <c r="AA61" s="63"/>
      <c r="AB61" s="63"/>
      <c r="AC61" s="63"/>
      <c r="AD61" s="80"/>
      <c r="AF61" s="152"/>
      <c r="AG61" s="74" t="s">
        <v>143</v>
      </c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98"/>
      <c r="AT61" s="89">
        <v>280</v>
      </c>
      <c r="AU61" s="78"/>
      <c r="AV61" s="78"/>
      <c r="AW61" s="78"/>
      <c r="AX61" s="78"/>
      <c r="AY61" s="78"/>
      <c r="AZ61" s="78"/>
      <c r="BA61" s="208">
        <v>0</v>
      </c>
      <c r="BB61" s="209"/>
      <c r="BC61" s="209"/>
      <c r="BD61" s="209"/>
      <c r="BE61" s="210"/>
      <c r="BF61" s="79">
        <f t="shared" si="4"/>
        <v>0</v>
      </c>
      <c r="BG61" s="63"/>
      <c r="BH61" s="63"/>
      <c r="BI61" s="63"/>
      <c r="BJ61" s="80"/>
      <c r="BL61" s="152"/>
      <c r="BM61" s="74" t="s">
        <v>220</v>
      </c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98"/>
      <c r="BZ61" s="89">
        <v>6800</v>
      </c>
      <c r="CA61" s="78"/>
      <c r="CB61" s="78"/>
      <c r="CC61" s="78"/>
      <c r="CD61" s="78"/>
      <c r="CE61" s="78"/>
      <c r="CF61" s="208">
        <v>0</v>
      </c>
      <c r="CG61" s="209"/>
      <c r="CH61" s="209"/>
      <c r="CI61" s="209"/>
      <c r="CJ61" s="210"/>
      <c r="CK61" s="79">
        <f t="shared" si="3"/>
        <v>0</v>
      </c>
      <c r="CL61" s="63"/>
      <c r="CM61" s="63"/>
      <c r="CN61" s="63"/>
      <c r="CO61" s="80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5"/>
      <c r="DD61" s="5"/>
      <c r="DE61" s="5"/>
      <c r="DF61" s="5"/>
      <c r="DG61" s="5"/>
      <c r="DH61" s="5"/>
      <c r="DI61" s="6"/>
      <c r="DJ61" s="6"/>
      <c r="DK61" s="6"/>
      <c r="DL61" s="6"/>
      <c r="DM61" s="6"/>
      <c r="DN61" s="7"/>
      <c r="DO61" s="6"/>
      <c r="DP61" s="6"/>
      <c r="DQ61" s="6"/>
      <c r="DR61" s="6"/>
      <c r="DS61" s="6"/>
    </row>
    <row r="62" spans="1:123" ht="16" customHeight="1">
      <c r="A62" s="153"/>
      <c r="B62" s="81" t="s">
        <v>42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99"/>
      <c r="O62" s="107">
        <v>2480</v>
      </c>
      <c r="P62" s="85"/>
      <c r="Q62" s="85"/>
      <c r="R62" s="85"/>
      <c r="S62" s="85"/>
      <c r="T62" s="85"/>
      <c r="U62" s="211">
        <v>0</v>
      </c>
      <c r="V62" s="212"/>
      <c r="W62" s="212"/>
      <c r="X62" s="212"/>
      <c r="Y62" s="213"/>
      <c r="Z62" s="86">
        <f t="shared" si="1"/>
        <v>0</v>
      </c>
      <c r="AA62" s="87"/>
      <c r="AB62" s="87"/>
      <c r="AC62" s="87"/>
      <c r="AD62" s="88"/>
      <c r="AF62" s="152"/>
      <c r="AG62" s="74" t="s">
        <v>144</v>
      </c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98"/>
      <c r="AT62" s="89">
        <v>680</v>
      </c>
      <c r="AU62" s="78"/>
      <c r="AV62" s="78"/>
      <c r="AW62" s="78"/>
      <c r="AX62" s="78"/>
      <c r="AY62" s="78"/>
      <c r="AZ62" s="78"/>
      <c r="BA62" s="208">
        <v>0</v>
      </c>
      <c r="BB62" s="209"/>
      <c r="BC62" s="209"/>
      <c r="BD62" s="209"/>
      <c r="BE62" s="210"/>
      <c r="BF62" s="79">
        <f t="shared" si="4"/>
        <v>0</v>
      </c>
      <c r="BG62" s="63"/>
      <c r="BH62" s="63"/>
      <c r="BI62" s="63"/>
      <c r="BJ62" s="80"/>
      <c r="BL62" s="152"/>
      <c r="BM62" s="74" t="s">
        <v>221</v>
      </c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98"/>
      <c r="BZ62" s="89">
        <v>8000</v>
      </c>
      <c r="CA62" s="78"/>
      <c r="CB62" s="78"/>
      <c r="CC62" s="78"/>
      <c r="CD62" s="78"/>
      <c r="CE62" s="78"/>
      <c r="CF62" s="208">
        <v>0</v>
      </c>
      <c r="CG62" s="209"/>
      <c r="CH62" s="209"/>
      <c r="CI62" s="209"/>
      <c r="CJ62" s="210"/>
      <c r="CK62" s="79">
        <f t="shared" si="3"/>
        <v>0</v>
      </c>
      <c r="CL62" s="63"/>
      <c r="CM62" s="63"/>
      <c r="CN62" s="63"/>
      <c r="CO62" s="80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5"/>
      <c r="DD62" s="5"/>
      <c r="DE62" s="5"/>
      <c r="DF62" s="5"/>
      <c r="DG62" s="5"/>
      <c r="DH62" s="5"/>
      <c r="DI62" s="6"/>
      <c r="DJ62" s="6"/>
      <c r="DK62" s="6"/>
      <c r="DL62" s="6"/>
      <c r="DM62" s="6"/>
      <c r="DN62" s="7"/>
      <c r="DO62" s="6"/>
      <c r="DP62" s="6"/>
      <c r="DQ62" s="6"/>
      <c r="DR62" s="6"/>
      <c r="DS62" s="6"/>
    </row>
    <row r="63" spans="1:123" ht="16" customHeight="1">
      <c r="A63" s="151" t="s">
        <v>265</v>
      </c>
      <c r="B63" s="109" t="s">
        <v>43</v>
      </c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1"/>
      <c r="O63" s="112">
        <v>500</v>
      </c>
      <c r="P63" s="113"/>
      <c r="Q63" s="113"/>
      <c r="R63" s="113"/>
      <c r="S63" s="113"/>
      <c r="T63" s="113"/>
      <c r="U63" s="205">
        <v>0</v>
      </c>
      <c r="V63" s="206"/>
      <c r="W63" s="206"/>
      <c r="X63" s="206"/>
      <c r="Y63" s="207"/>
      <c r="Z63" s="68">
        <f t="shared" si="1"/>
        <v>0</v>
      </c>
      <c r="AA63" s="120"/>
      <c r="AB63" s="120"/>
      <c r="AC63" s="120"/>
      <c r="AD63" s="121"/>
      <c r="AF63" s="152"/>
      <c r="AG63" s="74" t="s">
        <v>145</v>
      </c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98"/>
      <c r="AT63" s="89">
        <v>180</v>
      </c>
      <c r="AU63" s="78"/>
      <c r="AV63" s="78"/>
      <c r="AW63" s="78"/>
      <c r="AX63" s="78"/>
      <c r="AY63" s="78"/>
      <c r="AZ63" s="78"/>
      <c r="BA63" s="208">
        <v>0</v>
      </c>
      <c r="BB63" s="209"/>
      <c r="BC63" s="209"/>
      <c r="BD63" s="209"/>
      <c r="BE63" s="210"/>
      <c r="BF63" s="79">
        <f t="shared" si="4"/>
        <v>0</v>
      </c>
      <c r="BG63" s="63"/>
      <c r="BH63" s="63"/>
      <c r="BI63" s="63"/>
      <c r="BJ63" s="80"/>
      <c r="BL63" s="153"/>
      <c r="BM63" s="81" t="s">
        <v>222</v>
      </c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99"/>
      <c r="BZ63" s="107">
        <v>3300</v>
      </c>
      <c r="CA63" s="85"/>
      <c r="CB63" s="85"/>
      <c r="CC63" s="85"/>
      <c r="CD63" s="85"/>
      <c r="CE63" s="85"/>
      <c r="CF63" s="211">
        <v>0</v>
      </c>
      <c r="CG63" s="212"/>
      <c r="CH63" s="212"/>
      <c r="CI63" s="212"/>
      <c r="CJ63" s="213"/>
      <c r="CK63" s="86">
        <f t="shared" si="3"/>
        <v>0</v>
      </c>
      <c r="CL63" s="87"/>
      <c r="CM63" s="87"/>
      <c r="CN63" s="87"/>
      <c r="CO63" s="88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5"/>
      <c r="DD63" s="5"/>
      <c r="DE63" s="5"/>
      <c r="DF63" s="5"/>
      <c r="DG63" s="5"/>
      <c r="DH63" s="5"/>
      <c r="DI63" s="6"/>
      <c r="DJ63" s="6"/>
      <c r="DK63" s="6"/>
      <c r="DL63" s="6"/>
      <c r="DM63" s="6"/>
      <c r="DN63" s="7"/>
      <c r="DO63" s="6"/>
      <c r="DP63" s="6"/>
      <c r="DQ63" s="6"/>
      <c r="DR63" s="6"/>
      <c r="DS63" s="6"/>
    </row>
    <row r="64" spans="1:123" ht="16" customHeight="1">
      <c r="A64" s="152"/>
      <c r="B64" s="74" t="s">
        <v>44</v>
      </c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98"/>
      <c r="O64" s="89">
        <v>400</v>
      </c>
      <c r="P64" s="78"/>
      <c r="Q64" s="78"/>
      <c r="R64" s="78"/>
      <c r="S64" s="78"/>
      <c r="T64" s="78"/>
      <c r="U64" s="208">
        <v>0</v>
      </c>
      <c r="V64" s="209"/>
      <c r="W64" s="209"/>
      <c r="X64" s="209"/>
      <c r="Y64" s="210"/>
      <c r="Z64" s="79">
        <f t="shared" si="1"/>
        <v>0</v>
      </c>
      <c r="AA64" s="63"/>
      <c r="AB64" s="63"/>
      <c r="AC64" s="63"/>
      <c r="AD64" s="80"/>
      <c r="AF64" s="152"/>
      <c r="AG64" s="74" t="s">
        <v>146</v>
      </c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98"/>
      <c r="AT64" s="89">
        <v>180</v>
      </c>
      <c r="AU64" s="78"/>
      <c r="AV64" s="78"/>
      <c r="AW64" s="78"/>
      <c r="AX64" s="78"/>
      <c r="AY64" s="78"/>
      <c r="AZ64" s="78"/>
      <c r="BA64" s="208">
        <v>0</v>
      </c>
      <c r="BB64" s="209"/>
      <c r="BC64" s="209"/>
      <c r="BD64" s="209"/>
      <c r="BE64" s="210"/>
      <c r="BF64" s="79">
        <f t="shared" si="4"/>
        <v>0</v>
      </c>
      <c r="BG64" s="63"/>
      <c r="BH64" s="63"/>
      <c r="BI64" s="63"/>
      <c r="BJ64" s="80"/>
      <c r="BL64" s="151" t="s">
        <v>280</v>
      </c>
      <c r="BM64" s="109" t="s">
        <v>223</v>
      </c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1"/>
      <c r="BZ64" s="112">
        <v>780</v>
      </c>
      <c r="CA64" s="113"/>
      <c r="CB64" s="113"/>
      <c r="CC64" s="113"/>
      <c r="CD64" s="113"/>
      <c r="CE64" s="113"/>
      <c r="CF64" s="205">
        <v>0</v>
      </c>
      <c r="CG64" s="206"/>
      <c r="CH64" s="206"/>
      <c r="CI64" s="206"/>
      <c r="CJ64" s="207"/>
      <c r="CK64" s="68">
        <f t="shared" si="3"/>
        <v>0</v>
      </c>
      <c r="CL64" s="120"/>
      <c r="CM64" s="120"/>
      <c r="CN64" s="120"/>
      <c r="CO64" s="121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5"/>
      <c r="DD64" s="5"/>
      <c r="DE64" s="5"/>
      <c r="DF64" s="5"/>
      <c r="DG64" s="5"/>
      <c r="DH64" s="5"/>
      <c r="DI64" s="6"/>
      <c r="DJ64" s="6"/>
      <c r="DK64" s="6"/>
      <c r="DL64" s="6"/>
      <c r="DM64" s="6"/>
      <c r="DN64" s="7"/>
      <c r="DO64" s="6"/>
      <c r="DP64" s="6"/>
      <c r="DQ64" s="6"/>
      <c r="DR64" s="6"/>
      <c r="DS64" s="6"/>
    </row>
    <row r="65" spans="1:123" ht="16" customHeight="1">
      <c r="A65" s="152"/>
      <c r="B65" s="74" t="s">
        <v>45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98"/>
      <c r="O65" s="89">
        <v>350</v>
      </c>
      <c r="P65" s="78"/>
      <c r="Q65" s="78"/>
      <c r="R65" s="78"/>
      <c r="S65" s="78"/>
      <c r="T65" s="78"/>
      <c r="U65" s="208">
        <v>0</v>
      </c>
      <c r="V65" s="209"/>
      <c r="W65" s="209"/>
      <c r="X65" s="209"/>
      <c r="Y65" s="210"/>
      <c r="Z65" s="79">
        <f t="shared" si="1"/>
        <v>0</v>
      </c>
      <c r="AA65" s="63"/>
      <c r="AB65" s="63"/>
      <c r="AC65" s="63"/>
      <c r="AD65" s="80"/>
      <c r="AF65" s="152"/>
      <c r="AG65" s="74" t="s">
        <v>147</v>
      </c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98"/>
      <c r="AT65" s="89">
        <v>280</v>
      </c>
      <c r="AU65" s="78"/>
      <c r="AV65" s="78"/>
      <c r="AW65" s="78"/>
      <c r="AX65" s="78"/>
      <c r="AY65" s="78"/>
      <c r="AZ65" s="78"/>
      <c r="BA65" s="208">
        <v>0</v>
      </c>
      <c r="BB65" s="209"/>
      <c r="BC65" s="209"/>
      <c r="BD65" s="209"/>
      <c r="BE65" s="210"/>
      <c r="BF65" s="79">
        <f t="shared" si="4"/>
        <v>0</v>
      </c>
      <c r="BG65" s="63"/>
      <c r="BH65" s="63"/>
      <c r="BI65" s="63"/>
      <c r="BJ65" s="80"/>
      <c r="BL65" s="152"/>
      <c r="BM65" s="74" t="s">
        <v>224</v>
      </c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98"/>
      <c r="BZ65" s="89">
        <v>480</v>
      </c>
      <c r="CA65" s="78"/>
      <c r="CB65" s="78"/>
      <c r="CC65" s="78"/>
      <c r="CD65" s="78"/>
      <c r="CE65" s="78"/>
      <c r="CF65" s="208">
        <v>0</v>
      </c>
      <c r="CG65" s="209"/>
      <c r="CH65" s="209"/>
      <c r="CI65" s="209"/>
      <c r="CJ65" s="210"/>
      <c r="CK65" s="79">
        <f t="shared" si="3"/>
        <v>0</v>
      </c>
      <c r="CL65" s="63"/>
      <c r="CM65" s="63"/>
      <c r="CN65" s="63"/>
      <c r="CO65" s="80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5"/>
      <c r="DD65" s="5"/>
      <c r="DE65" s="5"/>
      <c r="DF65" s="5"/>
      <c r="DG65" s="5"/>
      <c r="DH65" s="5"/>
      <c r="DI65" s="6"/>
      <c r="DJ65" s="6"/>
      <c r="DK65" s="6"/>
      <c r="DL65" s="6"/>
      <c r="DM65" s="6"/>
      <c r="DN65" s="7"/>
      <c r="DO65" s="6"/>
      <c r="DP65" s="6"/>
      <c r="DQ65" s="6"/>
      <c r="DR65" s="6"/>
      <c r="DS65" s="6"/>
    </row>
    <row r="66" spans="1:123" ht="16" customHeight="1">
      <c r="A66" s="152"/>
      <c r="B66" s="74" t="s">
        <v>46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98"/>
      <c r="O66" s="89">
        <v>1550</v>
      </c>
      <c r="P66" s="78"/>
      <c r="Q66" s="78"/>
      <c r="R66" s="78"/>
      <c r="S66" s="78"/>
      <c r="T66" s="78"/>
      <c r="U66" s="208">
        <v>0</v>
      </c>
      <c r="V66" s="209"/>
      <c r="W66" s="209"/>
      <c r="X66" s="209"/>
      <c r="Y66" s="210"/>
      <c r="Z66" s="79">
        <f t="shared" si="1"/>
        <v>0</v>
      </c>
      <c r="AA66" s="63"/>
      <c r="AB66" s="63"/>
      <c r="AC66" s="63"/>
      <c r="AD66" s="80"/>
      <c r="AF66" s="152"/>
      <c r="AG66" s="74" t="s">
        <v>148</v>
      </c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98"/>
      <c r="AT66" s="89">
        <v>650</v>
      </c>
      <c r="AU66" s="78"/>
      <c r="AV66" s="78"/>
      <c r="AW66" s="78"/>
      <c r="AX66" s="78"/>
      <c r="AY66" s="78"/>
      <c r="AZ66" s="78"/>
      <c r="BA66" s="208">
        <v>0</v>
      </c>
      <c r="BB66" s="209"/>
      <c r="BC66" s="209"/>
      <c r="BD66" s="209"/>
      <c r="BE66" s="210"/>
      <c r="BF66" s="79">
        <f t="shared" si="4"/>
        <v>0</v>
      </c>
      <c r="BG66" s="63"/>
      <c r="BH66" s="63"/>
      <c r="BI66" s="63"/>
      <c r="BJ66" s="80"/>
      <c r="BL66" s="152"/>
      <c r="BM66" s="74" t="s">
        <v>225</v>
      </c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98"/>
      <c r="BZ66" s="89">
        <v>380</v>
      </c>
      <c r="CA66" s="78"/>
      <c r="CB66" s="78"/>
      <c r="CC66" s="78"/>
      <c r="CD66" s="78"/>
      <c r="CE66" s="78"/>
      <c r="CF66" s="208">
        <v>0</v>
      </c>
      <c r="CG66" s="209"/>
      <c r="CH66" s="209"/>
      <c r="CI66" s="209"/>
      <c r="CJ66" s="210"/>
      <c r="CK66" s="79">
        <f t="shared" si="3"/>
        <v>0</v>
      </c>
      <c r="CL66" s="63"/>
      <c r="CM66" s="63"/>
      <c r="CN66" s="63"/>
      <c r="CO66" s="80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5"/>
      <c r="DD66" s="5"/>
      <c r="DE66" s="5"/>
      <c r="DF66" s="5"/>
      <c r="DG66" s="5"/>
      <c r="DH66" s="5"/>
      <c r="DI66" s="6"/>
      <c r="DJ66" s="6"/>
      <c r="DK66" s="6"/>
      <c r="DL66" s="6"/>
      <c r="DM66" s="6"/>
      <c r="DN66" s="7"/>
      <c r="DO66" s="6"/>
      <c r="DP66" s="6"/>
      <c r="DQ66" s="6"/>
      <c r="DR66" s="6"/>
      <c r="DS66" s="6"/>
    </row>
    <row r="67" spans="1:123" ht="16" customHeight="1">
      <c r="A67" s="152"/>
      <c r="B67" s="74" t="s">
        <v>47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98"/>
      <c r="O67" s="89">
        <v>350</v>
      </c>
      <c r="P67" s="78"/>
      <c r="Q67" s="78"/>
      <c r="R67" s="78"/>
      <c r="S67" s="78"/>
      <c r="T67" s="78"/>
      <c r="U67" s="208">
        <v>0</v>
      </c>
      <c r="V67" s="209"/>
      <c r="W67" s="209"/>
      <c r="X67" s="209"/>
      <c r="Y67" s="210"/>
      <c r="Z67" s="79">
        <f t="shared" si="1"/>
        <v>0</v>
      </c>
      <c r="AA67" s="63"/>
      <c r="AB67" s="63"/>
      <c r="AC67" s="63"/>
      <c r="AD67" s="80"/>
      <c r="AF67" s="152"/>
      <c r="AG67" s="74" t="s">
        <v>149</v>
      </c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98"/>
      <c r="AT67" s="89">
        <v>700</v>
      </c>
      <c r="AU67" s="78"/>
      <c r="AV67" s="78"/>
      <c r="AW67" s="78"/>
      <c r="AX67" s="78"/>
      <c r="AY67" s="78"/>
      <c r="AZ67" s="78"/>
      <c r="BA67" s="208">
        <v>0</v>
      </c>
      <c r="BB67" s="209"/>
      <c r="BC67" s="209"/>
      <c r="BD67" s="209"/>
      <c r="BE67" s="210"/>
      <c r="BF67" s="79">
        <f t="shared" si="4"/>
        <v>0</v>
      </c>
      <c r="BG67" s="63"/>
      <c r="BH67" s="63"/>
      <c r="BI67" s="63"/>
      <c r="BJ67" s="80"/>
      <c r="BL67" s="153"/>
      <c r="BM67" s="81" t="s">
        <v>226</v>
      </c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99"/>
      <c r="BZ67" s="107">
        <v>980</v>
      </c>
      <c r="CA67" s="85"/>
      <c r="CB67" s="85"/>
      <c r="CC67" s="85"/>
      <c r="CD67" s="85"/>
      <c r="CE67" s="85"/>
      <c r="CF67" s="211">
        <v>0</v>
      </c>
      <c r="CG67" s="212"/>
      <c r="CH67" s="212"/>
      <c r="CI67" s="212"/>
      <c r="CJ67" s="213"/>
      <c r="CK67" s="86">
        <f t="shared" si="3"/>
        <v>0</v>
      </c>
      <c r="CL67" s="87"/>
      <c r="CM67" s="87"/>
      <c r="CN67" s="87"/>
      <c r="CO67" s="88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5"/>
      <c r="DD67" s="5"/>
      <c r="DE67" s="5"/>
      <c r="DF67" s="5"/>
      <c r="DG67" s="5"/>
      <c r="DH67" s="5"/>
      <c r="DI67" s="6"/>
      <c r="DJ67" s="6"/>
      <c r="DK67" s="6"/>
      <c r="DL67" s="6"/>
      <c r="DM67" s="6"/>
      <c r="DN67" s="7"/>
      <c r="DO67" s="6"/>
      <c r="DP67" s="6"/>
      <c r="DQ67" s="6"/>
      <c r="DR67" s="6"/>
      <c r="DS67" s="6"/>
    </row>
    <row r="68" spans="1:123" ht="16" customHeight="1">
      <c r="A68" s="153"/>
      <c r="B68" s="81" t="s">
        <v>48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99"/>
      <c r="O68" s="107">
        <v>1550</v>
      </c>
      <c r="P68" s="85"/>
      <c r="Q68" s="85"/>
      <c r="R68" s="85"/>
      <c r="S68" s="85"/>
      <c r="T68" s="85"/>
      <c r="U68" s="211">
        <v>0</v>
      </c>
      <c r="V68" s="212"/>
      <c r="W68" s="212"/>
      <c r="X68" s="212"/>
      <c r="Y68" s="213"/>
      <c r="Z68" s="86">
        <f t="shared" si="1"/>
        <v>0</v>
      </c>
      <c r="AA68" s="87"/>
      <c r="AB68" s="87"/>
      <c r="AC68" s="87"/>
      <c r="AD68" s="88"/>
      <c r="AF68" s="152"/>
      <c r="AG68" s="74" t="s">
        <v>150</v>
      </c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98"/>
      <c r="AT68" s="89">
        <v>280</v>
      </c>
      <c r="AU68" s="78"/>
      <c r="AV68" s="78"/>
      <c r="AW68" s="78"/>
      <c r="AX68" s="78"/>
      <c r="AY68" s="78"/>
      <c r="AZ68" s="78"/>
      <c r="BA68" s="208">
        <v>0</v>
      </c>
      <c r="BB68" s="209"/>
      <c r="BC68" s="209"/>
      <c r="BD68" s="209"/>
      <c r="BE68" s="210"/>
      <c r="BF68" s="79">
        <f t="shared" si="4"/>
        <v>0</v>
      </c>
      <c r="BG68" s="63"/>
      <c r="BH68" s="63"/>
      <c r="BI68" s="63"/>
      <c r="BJ68" s="80"/>
      <c r="BL68" s="151" t="s">
        <v>281</v>
      </c>
      <c r="BM68" s="109" t="s">
        <v>227</v>
      </c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1"/>
      <c r="BZ68" s="112">
        <v>380</v>
      </c>
      <c r="CA68" s="113"/>
      <c r="CB68" s="113"/>
      <c r="CC68" s="113"/>
      <c r="CD68" s="113"/>
      <c r="CE68" s="113"/>
      <c r="CF68" s="205">
        <v>0</v>
      </c>
      <c r="CG68" s="206"/>
      <c r="CH68" s="206"/>
      <c r="CI68" s="206"/>
      <c r="CJ68" s="207"/>
      <c r="CK68" s="68">
        <f t="shared" si="3"/>
        <v>0</v>
      </c>
      <c r="CL68" s="120"/>
      <c r="CM68" s="120"/>
      <c r="CN68" s="120"/>
      <c r="CO68" s="121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5"/>
      <c r="DD68" s="5"/>
      <c r="DE68" s="5"/>
      <c r="DF68" s="5"/>
      <c r="DG68" s="5"/>
      <c r="DH68" s="5"/>
      <c r="DI68" s="6"/>
      <c r="DJ68" s="6"/>
      <c r="DK68" s="6"/>
      <c r="DL68" s="6"/>
      <c r="DM68" s="6"/>
      <c r="DN68" s="7"/>
      <c r="DO68" s="6"/>
      <c r="DP68" s="6"/>
      <c r="DQ68" s="6"/>
      <c r="DR68" s="6"/>
      <c r="DS68" s="6"/>
    </row>
    <row r="69" spans="1:123" ht="16" customHeight="1">
      <c r="A69" s="151" t="s">
        <v>266</v>
      </c>
      <c r="B69" s="109" t="s">
        <v>49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1"/>
      <c r="O69" s="112">
        <v>380</v>
      </c>
      <c r="P69" s="113"/>
      <c r="Q69" s="113"/>
      <c r="R69" s="113"/>
      <c r="S69" s="113"/>
      <c r="T69" s="113"/>
      <c r="U69" s="205">
        <v>0</v>
      </c>
      <c r="V69" s="206"/>
      <c r="W69" s="206"/>
      <c r="X69" s="206"/>
      <c r="Y69" s="207"/>
      <c r="Z69" s="68">
        <f t="shared" si="1"/>
        <v>0</v>
      </c>
      <c r="AA69" s="120"/>
      <c r="AB69" s="120"/>
      <c r="AC69" s="120"/>
      <c r="AD69" s="121"/>
      <c r="AF69" s="152"/>
      <c r="AG69" s="74" t="s">
        <v>151</v>
      </c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98"/>
      <c r="AT69" s="89">
        <v>650</v>
      </c>
      <c r="AU69" s="78"/>
      <c r="AV69" s="78"/>
      <c r="AW69" s="78"/>
      <c r="AX69" s="78"/>
      <c r="AY69" s="78"/>
      <c r="AZ69" s="78"/>
      <c r="BA69" s="208">
        <v>0</v>
      </c>
      <c r="BB69" s="209"/>
      <c r="BC69" s="209"/>
      <c r="BD69" s="209"/>
      <c r="BE69" s="210"/>
      <c r="BF69" s="79">
        <f t="shared" si="4"/>
        <v>0</v>
      </c>
      <c r="BG69" s="63"/>
      <c r="BH69" s="63"/>
      <c r="BI69" s="63"/>
      <c r="BJ69" s="80"/>
      <c r="BL69" s="152"/>
      <c r="BM69" s="74" t="s">
        <v>228</v>
      </c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98"/>
      <c r="BZ69" s="89">
        <v>1080</v>
      </c>
      <c r="CA69" s="78"/>
      <c r="CB69" s="78"/>
      <c r="CC69" s="78"/>
      <c r="CD69" s="78"/>
      <c r="CE69" s="78"/>
      <c r="CF69" s="208">
        <v>0</v>
      </c>
      <c r="CG69" s="209"/>
      <c r="CH69" s="209"/>
      <c r="CI69" s="209"/>
      <c r="CJ69" s="210"/>
      <c r="CK69" s="79">
        <f t="shared" si="3"/>
        <v>0</v>
      </c>
      <c r="CL69" s="63"/>
      <c r="CM69" s="63"/>
      <c r="CN69" s="63"/>
      <c r="CO69" s="80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5"/>
      <c r="DD69" s="5"/>
      <c r="DE69" s="5"/>
      <c r="DF69" s="5"/>
      <c r="DG69" s="5"/>
      <c r="DH69" s="5"/>
      <c r="DI69" s="6"/>
      <c r="DJ69" s="6"/>
      <c r="DK69" s="6"/>
      <c r="DL69" s="6"/>
      <c r="DM69" s="6"/>
      <c r="DN69" s="7"/>
      <c r="DO69" s="6"/>
      <c r="DP69" s="6"/>
      <c r="DQ69" s="6"/>
      <c r="DR69" s="6"/>
      <c r="DS69" s="6"/>
    </row>
    <row r="70" spans="1:123" ht="16" customHeight="1">
      <c r="A70" s="152"/>
      <c r="B70" s="74" t="s">
        <v>50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98"/>
      <c r="O70" s="89">
        <v>220</v>
      </c>
      <c r="P70" s="78"/>
      <c r="Q70" s="78"/>
      <c r="R70" s="78"/>
      <c r="S70" s="78"/>
      <c r="T70" s="78"/>
      <c r="U70" s="208">
        <v>0</v>
      </c>
      <c r="V70" s="209"/>
      <c r="W70" s="209"/>
      <c r="X70" s="209"/>
      <c r="Y70" s="210"/>
      <c r="Z70" s="79">
        <f t="shared" si="1"/>
        <v>0</v>
      </c>
      <c r="AA70" s="63"/>
      <c r="AB70" s="63"/>
      <c r="AC70" s="63"/>
      <c r="AD70" s="80"/>
      <c r="AF70" s="152"/>
      <c r="AG70" s="74" t="s">
        <v>152</v>
      </c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98"/>
      <c r="AT70" s="89">
        <v>1050</v>
      </c>
      <c r="AU70" s="78"/>
      <c r="AV70" s="78"/>
      <c r="AW70" s="78"/>
      <c r="AX70" s="78"/>
      <c r="AY70" s="78"/>
      <c r="AZ70" s="78"/>
      <c r="BA70" s="208">
        <v>0</v>
      </c>
      <c r="BB70" s="209"/>
      <c r="BC70" s="209"/>
      <c r="BD70" s="209"/>
      <c r="BE70" s="210"/>
      <c r="BF70" s="79">
        <f t="shared" si="4"/>
        <v>0</v>
      </c>
      <c r="BG70" s="63"/>
      <c r="BH70" s="63"/>
      <c r="BI70" s="63"/>
      <c r="BJ70" s="80"/>
      <c r="BL70" s="152"/>
      <c r="BM70" s="74" t="s">
        <v>229</v>
      </c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98"/>
      <c r="BZ70" s="89">
        <v>880</v>
      </c>
      <c r="CA70" s="78"/>
      <c r="CB70" s="78"/>
      <c r="CC70" s="78"/>
      <c r="CD70" s="78"/>
      <c r="CE70" s="78"/>
      <c r="CF70" s="208">
        <v>0</v>
      </c>
      <c r="CG70" s="209"/>
      <c r="CH70" s="209"/>
      <c r="CI70" s="209"/>
      <c r="CJ70" s="210"/>
      <c r="CK70" s="79">
        <f t="shared" si="3"/>
        <v>0</v>
      </c>
      <c r="CL70" s="63"/>
      <c r="CM70" s="63"/>
      <c r="CN70" s="63"/>
      <c r="CO70" s="80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5"/>
      <c r="DD70" s="5"/>
      <c r="DE70" s="5"/>
      <c r="DF70" s="5"/>
      <c r="DG70" s="5"/>
      <c r="DH70" s="5"/>
      <c r="DI70" s="6"/>
      <c r="DJ70" s="6"/>
      <c r="DK70" s="6"/>
      <c r="DL70" s="6"/>
      <c r="DM70" s="6"/>
      <c r="DN70" s="7"/>
      <c r="DO70" s="6"/>
      <c r="DP70" s="6"/>
      <c r="DQ70" s="6"/>
      <c r="DR70" s="6"/>
      <c r="DS70" s="6"/>
    </row>
    <row r="71" spans="1:123" ht="16" customHeight="1">
      <c r="A71" s="152"/>
      <c r="B71" s="74" t="s">
        <v>51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98"/>
      <c r="O71" s="89">
        <v>380</v>
      </c>
      <c r="P71" s="78"/>
      <c r="Q71" s="78"/>
      <c r="R71" s="78"/>
      <c r="S71" s="78"/>
      <c r="T71" s="78"/>
      <c r="U71" s="208">
        <v>0</v>
      </c>
      <c r="V71" s="209"/>
      <c r="W71" s="209"/>
      <c r="X71" s="209"/>
      <c r="Y71" s="210"/>
      <c r="Z71" s="79">
        <f t="shared" si="1"/>
        <v>0</v>
      </c>
      <c r="AA71" s="63"/>
      <c r="AB71" s="63"/>
      <c r="AC71" s="63"/>
      <c r="AD71" s="80"/>
      <c r="AF71" s="153"/>
      <c r="AG71" s="81" t="s">
        <v>153</v>
      </c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99"/>
      <c r="AT71" s="107">
        <v>280</v>
      </c>
      <c r="AU71" s="85"/>
      <c r="AV71" s="85"/>
      <c r="AW71" s="85"/>
      <c r="AX71" s="85"/>
      <c r="AY71" s="85"/>
      <c r="AZ71" s="85"/>
      <c r="BA71" s="211">
        <v>0</v>
      </c>
      <c r="BB71" s="212"/>
      <c r="BC71" s="212"/>
      <c r="BD71" s="212"/>
      <c r="BE71" s="213"/>
      <c r="BF71" s="86">
        <f t="shared" si="4"/>
        <v>0</v>
      </c>
      <c r="BG71" s="87"/>
      <c r="BH71" s="87"/>
      <c r="BI71" s="87"/>
      <c r="BJ71" s="88"/>
      <c r="BL71" s="153"/>
      <c r="BM71" s="81" t="s">
        <v>230</v>
      </c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99"/>
      <c r="BZ71" s="107">
        <v>880</v>
      </c>
      <c r="CA71" s="85"/>
      <c r="CB71" s="85"/>
      <c r="CC71" s="85"/>
      <c r="CD71" s="85"/>
      <c r="CE71" s="85"/>
      <c r="CF71" s="211">
        <v>0</v>
      </c>
      <c r="CG71" s="212"/>
      <c r="CH71" s="212"/>
      <c r="CI71" s="212"/>
      <c r="CJ71" s="213"/>
      <c r="CK71" s="86">
        <f t="shared" si="3"/>
        <v>0</v>
      </c>
      <c r="CL71" s="87"/>
      <c r="CM71" s="87"/>
      <c r="CN71" s="87"/>
      <c r="CO71" s="88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5"/>
      <c r="DD71" s="5"/>
      <c r="DE71" s="5"/>
      <c r="DF71" s="5"/>
      <c r="DG71" s="5"/>
      <c r="DH71" s="5"/>
      <c r="DI71" s="6"/>
      <c r="DJ71" s="6"/>
      <c r="DK71" s="6"/>
      <c r="DL71" s="6"/>
      <c r="DM71" s="6"/>
      <c r="DN71" s="7"/>
      <c r="DO71" s="6"/>
      <c r="DP71" s="6"/>
      <c r="DQ71" s="6"/>
      <c r="DR71" s="6"/>
      <c r="DS71" s="6"/>
    </row>
    <row r="72" spans="1:123" ht="16" customHeight="1">
      <c r="A72" s="152"/>
      <c r="B72" s="74" t="s">
        <v>52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98"/>
      <c r="O72" s="89">
        <v>380</v>
      </c>
      <c r="P72" s="78"/>
      <c r="Q72" s="78"/>
      <c r="R72" s="78"/>
      <c r="S72" s="78"/>
      <c r="T72" s="78"/>
      <c r="U72" s="208">
        <v>0</v>
      </c>
      <c r="V72" s="209"/>
      <c r="W72" s="209"/>
      <c r="X72" s="209"/>
      <c r="Y72" s="210"/>
      <c r="Z72" s="79">
        <f t="shared" ref="Z72:Z107" si="5">O72*U72</f>
        <v>0</v>
      </c>
      <c r="AA72" s="63"/>
      <c r="AB72" s="63"/>
      <c r="AC72" s="63"/>
      <c r="AD72" s="80"/>
      <c r="AF72" s="151" t="s">
        <v>276</v>
      </c>
      <c r="AG72" s="109" t="s">
        <v>154</v>
      </c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1"/>
      <c r="AT72" s="112">
        <v>4000</v>
      </c>
      <c r="AU72" s="113"/>
      <c r="AV72" s="113"/>
      <c r="AW72" s="113"/>
      <c r="AX72" s="113"/>
      <c r="AY72" s="113"/>
      <c r="AZ72" s="113"/>
      <c r="BA72" s="205">
        <v>0</v>
      </c>
      <c r="BB72" s="206"/>
      <c r="BC72" s="206"/>
      <c r="BD72" s="206"/>
      <c r="BE72" s="207"/>
      <c r="BF72" s="134">
        <f t="shared" si="4"/>
        <v>0</v>
      </c>
      <c r="BG72" s="135"/>
      <c r="BH72" s="135"/>
      <c r="BI72" s="135"/>
      <c r="BJ72" s="136"/>
      <c r="BL72" s="154" t="s">
        <v>282</v>
      </c>
      <c r="BM72" s="109" t="s">
        <v>231</v>
      </c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1"/>
      <c r="BZ72" s="119">
        <v>880</v>
      </c>
      <c r="CA72" s="113"/>
      <c r="CB72" s="113"/>
      <c r="CC72" s="113"/>
      <c r="CD72" s="113"/>
      <c r="CE72" s="113"/>
      <c r="CF72" s="205">
        <v>0</v>
      </c>
      <c r="CG72" s="206"/>
      <c r="CH72" s="206"/>
      <c r="CI72" s="206"/>
      <c r="CJ72" s="207"/>
      <c r="CK72" s="68">
        <f t="shared" ref="CK72:CK91" si="6">BZ72*CF72</f>
        <v>0</v>
      </c>
      <c r="CL72" s="120"/>
      <c r="CM72" s="120"/>
      <c r="CN72" s="120"/>
      <c r="CO72" s="121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5"/>
      <c r="DD72" s="5"/>
      <c r="DE72" s="5"/>
      <c r="DF72" s="5"/>
      <c r="DG72" s="5"/>
      <c r="DH72" s="5"/>
      <c r="DI72" s="6"/>
      <c r="DJ72" s="6"/>
      <c r="DK72" s="6"/>
      <c r="DL72" s="6"/>
      <c r="DM72" s="6"/>
      <c r="DN72" s="7"/>
      <c r="DO72" s="6"/>
      <c r="DP72" s="6"/>
      <c r="DQ72" s="6"/>
      <c r="DR72" s="6"/>
      <c r="DS72" s="6"/>
    </row>
    <row r="73" spans="1:123" ht="16" customHeight="1">
      <c r="A73" s="152"/>
      <c r="B73" s="74" t="s">
        <v>53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98"/>
      <c r="O73" s="89">
        <v>380</v>
      </c>
      <c r="P73" s="78"/>
      <c r="Q73" s="78"/>
      <c r="R73" s="78"/>
      <c r="S73" s="78"/>
      <c r="T73" s="78"/>
      <c r="U73" s="208">
        <v>0</v>
      </c>
      <c r="V73" s="209"/>
      <c r="W73" s="209"/>
      <c r="X73" s="209"/>
      <c r="Y73" s="210"/>
      <c r="Z73" s="79">
        <f t="shared" si="5"/>
        <v>0</v>
      </c>
      <c r="AA73" s="63"/>
      <c r="AB73" s="63"/>
      <c r="AC73" s="63"/>
      <c r="AD73" s="80"/>
      <c r="AF73" s="152"/>
      <c r="AG73" s="74" t="s">
        <v>155</v>
      </c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98"/>
      <c r="AT73" s="89">
        <v>4000</v>
      </c>
      <c r="AU73" s="78"/>
      <c r="AV73" s="78"/>
      <c r="AW73" s="78"/>
      <c r="AX73" s="78"/>
      <c r="AY73" s="78"/>
      <c r="AZ73" s="78"/>
      <c r="BA73" s="208">
        <v>0</v>
      </c>
      <c r="BB73" s="209"/>
      <c r="BC73" s="209"/>
      <c r="BD73" s="209"/>
      <c r="BE73" s="210"/>
      <c r="BF73" s="79">
        <f t="shared" si="4"/>
        <v>0</v>
      </c>
      <c r="BG73" s="63"/>
      <c r="BH73" s="63"/>
      <c r="BI73" s="63"/>
      <c r="BJ73" s="80"/>
      <c r="BL73" s="155"/>
      <c r="BM73" s="74" t="s">
        <v>232</v>
      </c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98"/>
      <c r="BZ73" s="77">
        <v>780</v>
      </c>
      <c r="CA73" s="78"/>
      <c r="CB73" s="78"/>
      <c r="CC73" s="78"/>
      <c r="CD73" s="78"/>
      <c r="CE73" s="78"/>
      <c r="CF73" s="208">
        <v>0</v>
      </c>
      <c r="CG73" s="209"/>
      <c r="CH73" s="209"/>
      <c r="CI73" s="209"/>
      <c r="CJ73" s="210"/>
      <c r="CK73" s="79">
        <f t="shared" si="6"/>
        <v>0</v>
      </c>
      <c r="CL73" s="63"/>
      <c r="CM73" s="63"/>
      <c r="CN73" s="63"/>
      <c r="CO73" s="80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5"/>
      <c r="DD73" s="5"/>
      <c r="DE73" s="5"/>
      <c r="DF73" s="5"/>
      <c r="DG73" s="5"/>
      <c r="DH73" s="5"/>
      <c r="DI73" s="6"/>
      <c r="DJ73" s="6"/>
      <c r="DK73" s="6"/>
      <c r="DL73" s="6"/>
      <c r="DM73" s="6"/>
      <c r="DN73" s="7"/>
      <c r="DO73" s="6"/>
      <c r="DP73" s="6"/>
      <c r="DQ73" s="6"/>
      <c r="DR73" s="6"/>
      <c r="DS73" s="6"/>
    </row>
    <row r="74" spans="1:123" ht="16" customHeight="1">
      <c r="A74" s="152"/>
      <c r="B74" s="74" t="s">
        <v>54</v>
      </c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98"/>
      <c r="O74" s="89">
        <v>380</v>
      </c>
      <c r="P74" s="78"/>
      <c r="Q74" s="78"/>
      <c r="R74" s="78"/>
      <c r="S74" s="78"/>
      <c r="T74" s="78"/>
      <c r="U74" s="208">
        <v>0</v>
      </c>
      <c r="V74" s="209"/>
      <c r="W74" s="209"/>
      <c r="X74" s="209"/>
      <c r="Y74" s="210"/>
      <c r="Z74" s="79">
        <f t="shared" si="5"/>
        <v>0</v>
      </c>
      <c r="AA74" s="63"/>
      <c r="AB74" s="63"/>
      <c r="AC74" s="63"/>
      <c r="AD74" s="80"/>
      <c r="AF74" s="152"/>
      <c r="AG74" s="74" t="s">
        <v>156</v>
      </c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98"/>
      <c r="AT74" s="89">
        <v>4000</v>
      </c>
      <c r="AU74" s="78"/>
      <c r="AV74" s="78"/>
      <c r="AW74" s="78"/>
      <c r="AX74" s="78"/>
      <c r="AY74" s="78"/>
      <c r="AZ74" s="78"/>
      <c r="BA74" s="208">
        <v>0</v>
      </c>
      <c r="BB74" s="209"/>
      <c r="BC74" s="209"/>
      <c r="BD74" s="209"/>
      <c r="BE74" s="210"/>
      <c r="BF74" s="79">
        <f t="shared" si="4"/>
        <v>0</v>
      </c>
      <c r="BG74" s="63"/>
      <c r="BH74" s="63"/>
      <c r="BI74" s="63"/>
      <c r="BJ74" s="80"/>
      <c r="BL74" s="155"/>
      <c r="BM74" s="74" t="s">
        <v>233</v>
      </c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98"/>
      <c r="BZ74" s="77">
        <v>1480</v>
      </c>
      <c r="CA74" s="78"/>
      <c r="CB74" s="78"/>
      <c r="CC74" s="78"/>
      <c r="CD74" s="78"/>
      <c r="CE74" s="78"/>
      <c r="CF74" s="208">
        <v>0</v>
      </c>
      <c r="CG74" s="209"/>
      <c r="CH74" s="209"/>
      <c r="CI74" s="209"/>
      <c r="CJ74" s="210"/>
      <c r="CK74" s="79">
        <f t="shared" si="6"/>
        <v>0</v>
      </c>
      <c r="CL74" s="63"/>
      <c r="CM74" s="63"/>
      <c r="CN74" s="63"/>
      <c r="CO74" s="80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5"/>
      <c r="DD74" s="5"/>
      <c r="DE74" s="5"/>
      <c r="DF74" s="5"/>
      <c r="DG74" s="5"/>
      <c r="DH74" s="5"/>
      <c r="DI74" s="6"/>
      <c r="DJ74" s="6"/>
      <c r="DK74" s="6"/>
      <c r="DL74" s="6"/>
      <c r="DM74" s="6"/>
      <c r="DN74" s="7"/>
      <c r="DO74" s="6"/>
      <c r="DP74" s="6"/>
      <c r="DQ74" s="6"/>
      <c r="DR74" s="6"/>
      <c r="DS74" s="6"/>
    </row>
    <row r="75" spans="1:123" ht="16" customHeight="1">
      <c r="A75" s="152"/>
      <c r="B75" s="74" t="s">
        <v>55</v>
      </c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98"/>
      <c r="O75" s="89">
        <v>780</v>
      </c>
      <c r="P75" s="78"/>
      <c r="Q75" s="78"/>
      <c r="R75" s="78"/>
      <c r="S75" s="78"/>
      <c r="T75" s="78"/>
      <c r="U75" s="208">
        <v>0</v>
      </c>
      <c r="V75" s="209"/>
      <c r="W75" s="209"/>
      <c r="X75" s="209"/>
      <c r="Y75" s="210"/>
      <c r="Z75" s="79">
        <f t="shared" si="5"/>
        <v>0</v>
      </c>
      <c r="AA75" s="63"/>
      <c r="AB75" s="63"/>
      <c r="AC75" s="63"/>
      <c r="AD75" s="80"/>
      <c r="AF75" s="152"/>
      <c r="AG75" s="74" t="s">
        <v>157</v>
      </c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98"/>
      <c r="AT75" s="89">
        <v>4000</v>
      </c>
      <c r="AU75" s="78"/>
      <c r="AV75" s="78"/>
      <c r="AW75" s="78"/>
      <c r="AX75" s="78"/>
      <c r="AY75" s="78"/>
      <c r="AZ75" s="78"/>
      <c r="BA75" s="208">
        <v>0</v>
      </c>
      <c r="BB75" s="209"/>
      <c r="BC75" s="209"/>
      <c r="BD75" s="209"/>
      <c r="BE75" s="210"/>
      <c r="BF75" s="79">
        <f t="shared" si="4"/>
        <v>0</v>
      </c>
      <c r="BG75" s="63"/>
      <c r="BH75" s="63"/>
      <c r="BI75" s="63"/>
      <c r="BJ75" s="80"/>
      <c r="BL75" s="155"/>
      <c r="BM75" s="74" t="s">
        <v>234</v>
      </c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98"/>
      <c r="BZ75" s="77">
        <v>250</v>
      </c>
      <c r="CA75" s="78"/>
      <c r="CB75" s="78"/>
      <c r="CC75" s="78"/>
      <c r="CD75" s="78"/>
      <c r="CE75" s="78"/>
      <c r="CF75" s="208">
        <v>0</v>
      </c>
      <c r="CG75" s="209"/>
      <c r="CH75" s="209"/>
      <c r="CI75" s="209"/>
      <c r="CJ75" s="210"/>
      <c r="CK75" s="79">
        <f t="shared" si="6"/>
        <v>0</v>
      </c>
      <c r="CL75" s="63"/>
      <c r="CM75" s="63"/>
      <c r="CN75" s="63"/>
      <c r="CO75" s="80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5"/>
      <c r="DD75" s="5"/>
      <c r="DE75" s="5"/>
      <c r="DF75" s="5"/>
      <c r="DG75" s="5"/>
      <c r="DH75" s="5"/>
      <c r="DI75" s="6"/>
      <c r="DJ75" s="6"/>
      <c r="DK75" s="6"/>
      <c r="DL75" s="6"/>
      <c r="DM75" s="6"/>
      <c r="DN75" s="7"/>
      <c r="DO75" s="6"/>
      <c r="DP75" s="6"/>
      <c r="DQ75" s="6"/>
      <c r="DR75" s="6"/>
      <c r="DS75" s="6"/>
    </row>
    <row r="76" spans="1:123" ht="16" customHeight="1">
      <c r="A76" s="152"/>
      <c r="B76" s="74" t="s">
        <v>56</v>
      </c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98"/>
      <c r="O76" s="89">
        <v>1980</v>
      </c>
      <c r="P76" s="78"/>
      <c r="Q76" s="78"/>
      <c r="R76" s="78"/>
      <c r="S76" s="78"/>
      <c r="T76" s="78"/>
      <c r="U76" s="208">
        <v>0</v>
      </c>
      <c r="V76" s="209"/>
      <c r="W76" s="209"/>
      <c r="X76" s="209"/>
      <c r="Y76" s="210"/>
      <c r="Z76" s="79">
        <f t="shared" si="5"/>
        <v>0</v>
      </c>
      <c r="AA76" s="63"/>
      <c r="AB76" s="63"/>
      <c r="AC76" s="63"/>
      <c r="AD76" s="80"/>
      <c r="AF76" s="152"/>
      <c r="AG76" s="74" t="s">
        <v>158</v>
      </c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98"/>
      <c r="AT76" s="89">
        <v>4000</v>
      </c>
      <c r="AU76" s="78"/>
      <c r="AV76" s="78"/>
      <c r="AW76" s="78"/>
      <c r="AX76" s="78"/>
      <c r="AY76" s="78"/>
      <c r="AZ76" s="78"/>
      <c r="BA76" s="208">
        <v>0</v>
      </c>
      <c r="BB76" s="209"/>
      <c r="BC76" s="209"/>
      <c r="BD76" s="209"/>
      <c r="BE76" s="210"/>
      <c r="BF76" s="79">
        <f t="shared" si="4"/>
        <v>0</v>
      </c>
      <c r="BG76" s="63"/>
      <c r="BH76" s="63"/>
      <c r="BI76" s="63"/>
      <c r="BJ76" s="80"/>
      <c r="BL76" s="155"/>
      <c r="BM76" s="74" t="s">
        <v>235</v>
      </c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98"/>
      <c r="BZ76" s="77">
        <v>1080</v>
      </c>
      <c r="CA76" s="78"/>
      <c r="CB76" s="78"/>
      <c r="CC76" s="78"/>
      <c r="CD76" s="78"/>
      <c r="CE76" s="78"/>
      <c r="CF76" s="208">
        <v>0</v>
      </c>
      <c r="CG76" s="209"/>
      <c r="CH76" s="209"/>
      <c r="CI76" s="209"/>
      <c r="CJ76" s="210"/>
      <c r="CK76" s="79">
        <f t="shared" si="6"/>
        <v>0</v>
      </c>
      <c r="CL76" s="63"/>
      <c r="CM76" s="63"/>
      <c r="CN76" s="63"/>
      <c r="CO76" s="80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5"/>
      <c r="DD76" s="5"/>
      <c r="DE76" s="5"/>
      <c r="DF76" s="5"/>
      <c r="DG76" s="5"/>
      <c r="DH76" s="5"/>
      <c r="DI76" s="6"/>
      <c r="DJ76" s="6"/>
      <c r="DK76" s="6"/>
      <c r="DL76" s="6"/>
      <c r="DM76" s="6"/>
      <c r="DN76" s="7"/>
      <c r="DO76" s="6"/>
      <c r="DP76" s="6"/>
      <c r="DQ76" s="6"/>
      <c r="DR76" s="6"/>
      <c r="DS76" s="6"/>
    </row>
    <row r="77" spans="1:123" ht="16" customHeight="1">
      <c r="A77" s="152"/>
      <c r="B77" s="74" t="s">
        <v>57</v>
      </c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98"/>
      <c r="O77" s="89">
        <v>650</v>
      </c>
      <c r="P77" s="78"/>
      <c r="Q77" s="78"/>
      <c r="R77" s="78"/>
      <c r="S77" s="78"/>
      <c r="T77" s="78"/>
      <c r="U77" s="208">
        <v>0</v>
      </c>
      <c r="V77" s="209"/>
      <c r="W77" s="209"/>
      <c r="X77" s="209"/>
      <c r="Y77" s="210"/>
      <c r="Z77" s="79">
        <f t="shared" si="5"/>
        <v>0</v>
      </c>
      <c r="AA77" s="63"/>
      <c r="AB77" s="63"/>
      <c r="AC77" s="63"/>
      <c r="AD77" s="80"/>
      <c r="AF77" s="152"/>
      <c r="AG77" s="74" t="s">
        <v>159</v>
      </c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98"/>
      <c r="AT77" s="89">
        <v>4000</v>
      </c>
      <c r="AU77" s="78"/>
      <c r="AV77" s="78"/>
      <c r="AW77" s="78"/>
      <c r="AX77" s="78"/>
      <c r="AY77" s="78"/>
      <c r="AZ77" s="78"/>
      <c r="BA77" s="208">
        <v>0</v>
      </c>
      <c r="BB77" s="209"/>
      <c r="BC77" s="209"/>
      <c r="BD77" s="209"/>
      <c r="BE77" s="210"/>
      <c r="BF77" s="79">
        <f t="shared" si="4"/>
        <v>0</v>
      </c>
      <c r="BG77" s="63"/>
      <c r="BH77" s="63"/>
      <c r="BI77" s="63"/>
      <c r="BJ77" s="80"/>
      <c r="BL77" s="155"/>
      <c r="BM77" s="74" t="s">
        <v>236</v>
      </c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98"/>
      <c r="BZ77" s="77">
        <v>980</v>
      </c>
      <c r="CA77" s="78"/>
      <c r="CB77" s="78"/>
      <c r="CC77" s="78"/>
      <c r="CD77" s="78"/>
      <c r="CE77" s="78"/>
      <c r="CF77" s="208">
        <v>0</v>
      </c>
      <c r="CG77" s="209"/>
      <c r="CH77" s="209"/>
      <c r="CI77" s="209"/>
      <c r="CJ77" s="210"/>
      <c r="CK77" s="79">
        <f t="shared" si="6"/>
        <v>0</v>
      </c>
      <c r="CL77" s="63"/>
      <c r="CM77" s="63"/>
      <c r="CN77" s="63"/>
      <c r="CO77" s="80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5"/>
      <c r="DD77" s="5"/>
      <c r="DE77" s="5"/>
      <c r="DF77" s="5"/>
      <c r="DG77" s="5"/>
      <c r="DH77" s="5"/>
      <c r="DI77" s="6"/>
      <c r="DJ77" s="6"/>
      <c r="DK77" s="6"/>
      <c r="DL77" s="6"/>
      <c r="DM77" s="6"/>
      <c r="DN77" s="7"/>
      <c r="DO77" s="6"/>
      <c r="DP77" s="6"/>
      <c r="DQ77" s="6"/>
      <c r="DR77" s="6"/>
      <c r="DS77" s="6"/>
    </row>
    <row r="78" spans="1:123" ht="16" customHeight="1">
      <c r="A78" s="152"/>
      <c r="B78" s="74" t="s">
        <v>58</v>
      </c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98"/>
      <c r="O78" s="89">
        <v>1100</v>
      </c>
      <c r="P78" s="78"/>
      <c r="Q78" s="78"/>
      <c r="R78" s="78"/>
      <c r="S78" s="78"/>
      <c r="T78" s="78"/>
      <c r="U78" s="208">
        <v>0</v>
      </c>
      <c r="V78" s="209"/>
      <c r="W78" s="209"/>
      <c r="X78" s="209"/>
      <c r="Y78" s="210"/>
      <c r="Z78" s="79">
        <f t="shared" si="5"/>
        <v>0</v>
      </c>
      <c r="AA78" s="63"/>
      <c r="AB78" s="63"/>
      <c r="AC78" s="63"/>
      <c r="AD78" s="80"/>
      <c r="AF78" s="152"/>
      <c r="AG78" s="74" t="s">
        <v>160</v>
      </c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98"/>
      <c r="AT78" s="89">
        <v>1800</v>
      </c>
      <c r="AU78" s="78"/>
      <c r="AV78" s="78"/>
      <c r="AW78" s="78"/>
      <c r="AX78" s="78"/>
      <c r="AY78" s="78"/>
      <c r="AZ78" s="78"/>
      <c r="BA78" s="208">
        <v>0</v>
      </c>
      <c r="BB78" s="209"/>
      <c r="BC78" s="209"/>
      <c r="BD78" s="209"/>
      <c r="BE78" s="210"/>
      <c r="BF78" s="79">
        <f t="shared" si="4"/>
        <v>0</v>
      </c>
      <c r="BG78" s="63"/>
      <c r="BH78" s="63"/>
      <c r="BI78" s="63"/>
      <c r="BJ78" s="80"/>
      <c r="BL78" s="155"/>
      <c r="BM78" s="74" t="s">
        <v>237</v>
      </c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98"/>
      <c r="BZ78" s="77">
        <v>680</v>
      </c>
      <c r="CA78" s="78"/>
      <c r="CB78" s="78"/>
      <c r="CC78" s="78"/>
      <c r="CD78" s="78"/>
      <c r="CE78" s="78"/>
      <c r="CF78" s="208">
        <v>0</v>
      </c>
      <c r="CG78" s="209"/>
      <c r="CH78" s="209"/>
      <c r="CI78" s="209"/>
      <c r="CJ78" s="210"/>
      <c r="CK78" s="79">
        <f t="shared" si="6"/>
        <v>0</v>
      </c>
      <c r="CL78" s="63"/>
      <c r="CM78" s="63"/>
      <c r="CN78" s="63"/>
      <c r="CO78" s="80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5"/>
      <c r="DD78" s="5"/>
      <c r="DE78" s="5"/>
      <c r="DF78" s="5"/>
      <c r="DG78" s="5"/>
      <c r="DH78" s="5"/>
      <c r="DI78" s="6"/>
      <c r="DJ78" s="6"/>
      <c r="DK78" s="6"/>
      <c r="DL78" s="6"/>
      <c r="DM78" s="6"/>
      <c r="DN78" s="7"/>
      <c r="DO78" s="6"/>
      <c r="DP78" s="6"/>
      <c r="DQ78" s="6"/>
      <c r="DR78" s="6"/>
      <c r="DS78" s="6"/>
    </row>
    <row r="79" spans="1:123" ht="16" customHeight="1">
      <c r="A79" s="152"/>
      <c r="B79" s="74" t="s">
        <v>59</v>
      </c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98"/>
      <c r="O79" s="89">
        <v>1480</v>
      </c>
      <c r="P79" s="78"/>
      <c r="Q79" s="78"/>
      <c r="R79" s="78"/>
      <c r="S79" s="78"/>
      <c r="T79" s="78"/>
      <c r="U79" s="208">
        <v>0</v>
      </c>
      <c r="V79" s="209"/>
      <c r="W79" s="209"/>
      <c r="X79" s="209"/>
      <c r="Y79" s="210"/>
      <c r="Z79" s="79">
        <f t="shared" si="5"/>
        <v>0</v>
      </c>
      <c r="AA79" s="63"/>
      <c r="AB79" s="63"/>
      <c r="AC79" s="63"/>
      <c r="AD79" s="80"/>
      <c r="AF79" s="152"/>
      <c r="AG79" s="74" t="s">
        <v>161</v>
      </c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98"/>
      <c r="AT79" s="89">
        <v>3800</v>
      </c>
      <c r="AU79" s="78"/>
      <c r="AV79" s="78"/>
      <c r="AW79" s="78"/>
      <c r="AX79" s="78"/>
      <c r="AY79" s="78"/>
      <c r="AZ79" s="78"/>
      <c r="BA79" s="208">
        <v>0</v>
      </c>
      <c r="BB79" s="209"/>
      <c r="BC79" s="209"/>
      <c r="BD79" s="209"/>
      <c r="BE79" s="210"/>
      <c r="BF79" s="79">
        <f t="shared" si="4"/>
        <v>0</v>
      </c>
      <c r="BG79" s="63"/>
      <c r="BH79" s="63"/>
      <c r="BI79" s="63"/>
      <c r="BJ79" s="80"/>
      <c r="BL79" s="155"/>
      <c r="BM79" s="74" t="s">
        <v>238</v>
      </c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98"/>
      <c r="BZ79" s="77">
        <v>380</v>
      </c>
      <c r="CA79" s="78"/>
      <c r="CB79" s="78"/>
      <c r="CC79" s="78"/>
      <c r="CD79" s="78"/>
      <c r="CE79" s="78"/>
      <c r="CF79" s="208">
        <v>0</v>
      </c>
      <c r="CG79" s="209"/>
      <c r="CH79" s="209"/>
      <c r="CI79" s="209"/>
      <c r="CJ79" s="210"/>
      <c r="CK79" s="79">
        <f t="shared" si="6"/>
        <v>0</v>
      </c>
      <c r="CL79" s="63"/>
      <c r="CM79" s="63"/>
      <c r="CN79" s="63"/>
      <c r="CO79" s="80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5"/>
      <c r="DD79" s="5"/>
      <c r="DE79" s="5"/>
      <c r="DF79" s="5"/>
      <c r="DG79" s="5"/>
      <c r="DH79" s="5"/>
      <c r="DI79" s="6"/>
      <c r="DJ79" s="6"/>
      <c r="DK79" s="6"/>
      <c r="DL79" s="6"/>
      <c r="DM79" s="6"/>
      <c r="DN79" s="7"/>
      <c r="DO79" s="6"/>
      <c r="DP79" s="6"/>
      <c r="DQ79" s="6"/>
      <c r="DR79" s="6"/>
      <c r="DS79" s="6"/>
    </row>
    <row r="80" spans="1:123" ht="16" customHeight="1">
      <c r="A80" s="152"/>
      <c r="B80" s="74" t="s">
        <v>60</v>
      </c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98"/>
      <c r="O80" s="89">
        <v>1800</v>
      </c>
      <c r="P80" s="78"/>
      <c r="Q80" s="78"/>
      <c r="R80" s="78"/>
      <c r="S80" s="78"/>
      <c r="T80" s="78"/>
      <c r="U80" s="208">
        <v>0</v>
      </c>
      <c r="V80" s="209"/>
      <c r="W80" s="209"/>
      <c r="X80" s="209"/>
      <c r="Y80" s="210"/>
      <c r="Z80" s="79">
        <f t="shared" si="5"/>
        <v>0</v>
      </c>
      <c r="AA80" s="63"/>
      <c r="AB80" s="63"/>
      <c r="AC80" s="63"/>
      <c r="AD80" s="80"/>
      <c r="AF80" s="152"/>
      <c r="AG80" s="74" t="s">
        <v>162</v>
      </c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98"/>
      <c r="AT80" s="89">
        <v>1800</v>
      </c>
      <c r="AU80" s="78"/>
      <c r="AV80" s="78"/>
      <c r="AW80" s="78"/>
      <c r="AX80" s="78"/>
      <c r="AY80" s="78"/>
      <c r="AZ80" s="78"/>
      <c r="BA80" s="208">
        <v>0</v>
      </c>
      <c r="BB80" s="209"/>
      <c r="BC80" s="209"/>
      <c r="BD80" s="209"/>
      <c r="BE80" s="210"/>
      <c r="BF80" s="79">
        <f t="shared" si="4"/>
        <v>0</v>
      </c>
      <c r="BG80" s="63"/>
      <c r="BH80" s="63"/>
      <c r="BI80" s="63"/>
      <c r="BJ80" s="80"/>
      <c r="BL80" s="155"/>
      <c r="BM80" s="74" t="s">
        <v>239</v>
      </c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98"/>
      <c r="BZ80" s="77">
        <v>420</v>
      </c>
      <c r="CA80" s="78"/>
      <c r="CB80" s="78"/>
      <c r="CC80" s="78"/>
      <c r="CD80" s="78"/>
      <c r="CE80" s="78"/>
      <c r="CF80" s="208">
        <v>0</v>
      </c>
      <c r="CG80" s="209"/>
      <c r="CH80" s="209"/>
      <c r="CI80" s="209"/>
      <c r="CJ80" s="210"/>
      <c r="CK80" s="79">
        <f t="shared" si="6"/>
        <v>0</v>
      </c>
      <c r="CL80" s="63"/>
      <c r="CM80" s="63"/>
      <c r="CN80" s="63"/>
      <c r="CO80" s="80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5"/>
      <c r="DD80" s="5"/>
      <c r="DE80" s="5"/>
      <c r="DF80" s="5"/>
      <c r="DG80" s="5"/>
      <c r="DH80" s="5"/>
      <c r="DI80" s="6"/>
      <c r="DJ80" s="6"/>
      <c r="DK80" s="6"/>
      <c r="DL80" s="6"/>
      <c r="DM80" s="6"/>
      <c r="DN80" s="7"/>
      <c r="DO80" s="6"/>
      <c r="DP80" s="6"/>
      <c r="DQ80" s="6"/>
      <c r="DR80" s="6"/>
      <c r="DS80" s="6"/>
    </row>
    <row r="81" spans="1:123" ht="16" customHeight="1">
      <c r="A81" s="152"/>
      <c r="B81" s="74" t="s">
        <v>61</v>
      </c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98"/>
      <c r="O81" s="89">
        <v>750</v>
      </c>
      <c r="P81" s="78"/>
      <c r="Q81" s="78"/>
      <c r="R81" s="78"/>
      <c r="S81" s="78"/>
      <c r="T81" s="78"/>
      <c r="U81" s="208">
        <v>0</v>
      </c>
      <c r="V81" s="209"/>
      <c r="W81" s="209"/>
      <c r="X81" s="209"/>
      <c r="Y81" s="210"/>
      <c r="Z81" s="79">
        <f t="shared" si="5"/>
        <v>0</v>
      </c>
      <c r="AA81" s="63"/>
      <c r="AB81" s="63"/>
      <c r="AC81" s="63"/>
      <c r="AD81" s="80"/>
      <c r="AF81" s="152"/>
      <c r="AG81" s="74" t="s">
        <v>163</v>
      </c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98"/>
      <c r="AT81" s="89">
        <v>3800</v>
      </c>
      <c r="AU81" s="78"/>
      <c r="AV81" s="78"/>
      <c r="AW81" s="78"/>
      <c r="AX81" s="78"/>
      <c r="AY81" s="78"/>
      <c r="AZ81" s="78"/>
      <c r="BA81" s="208">
        <v>0</v>
      </c>
      <c r="BB81" s="209"/>
      <c r="BC81" s="209"/>
      <c r="BD81" s="209"/>
      <c r="BE81" s="210"/>
      <c r="BF81" s="79">
        <f t="shared" si="4"/>
        <v>0</v>
      </c>
      <c r="BG81" s="63"/>
      <c r="BH81" s="63"/>
      <c r="BI81" s="63"/>
      <c r="BJ81" s="80"/>
      <c r="BL81" s="155"/>
      <c r="BM81" s="74" t="s">
        <v>240</v>
      </c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98"/>
      <c r="BZ81" s="77">
        <v>680</v>
      </c>
      <c r="CA81" s="78"/>
      <c r="CB81" s="78"/>
      <c r="CC81" s="78"/>
      <c r="CD81" s="78"/>
      <c r="CE81" s="78"/>
      <c r="CF81" s="208">
        <v>0</v>
      </c>
      <c r="CG81" s="209"/>
      <c r="CH81" s="209"/>
      <c r="CI81" s="209"/>
      <c r="CJ81" s="210"/>
      <c r="CK81" s="79">
        <f t="shared" si="6"/>
        <v>0</v>
      </c>
      <c r="CL81" s="63"/>
      <c r="CM81" s="63"/>
      <c r="CN81" s="63"/>
      <c r="CO81" s="80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5"/>
      <c r="DD81" s="5"/>
      <c r="DE81" s="5"/>
      <c r="DF81" s="5"/>
      <c r="DG81" s="5"/>
      <c r="DH81" s="5"/>
      <c r="DI81" s="6"/>
      <c r="DJ81" s="6"/>
      <c r="DK81" s="6"/>
      <c r="DL81" s="6"/>
      <c r="DM81" s="6"/>
      <c r="DN81" s="7"/>
      <c r="DO81" s="6"/>
      <c r="DP81" s="6"/>
      <c r="DQ81" s="6"/>
      <c r="DR81" s="6"/>
      <c r="DS81" s="6"/>
    </row>
    <row r="82" spans="1:123" ht="16" customHeight="1">
      <c r="A82" s="153"/>
      <c r="B82" s="81" t="s">
        <v>62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99"/>
      <c r="O82" s="107">
        <v>780</v>
      </c>
      <c r="P82" s="85"/>
      <c r="Q82" s="85"/>
      <c r="R82" s="85"/>
      <c r="S82" s="85"/>
      <c r="T82" s="85"/>
      <c r="U82" s="211">
        <v>0</v>
      </c>
      <c r="V82" s="212"/>
      <c r="W82" s="212"/>
      <c r="X82" s="212"/>
      <c r="Y82" s="213"/>
      <c r="Z82" s="86">
        <f t="shared" si="5"/>
        <v>0</v>
      </c>
      <c r="AA82" s="87"/>
      <c r="AB82" s="87"/>
      <c r="AC82" s="87"/>
      <c r="AD82" s="88"/>
      <c r="AF82" s="152"/>
      <c r="AG82" s="74" t="s">
        <v>164</v>
      </c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98"/>
      <c r="AT82" s="89">
        <v>3800</v>
      </c>
      <c r="AU82" s="78"/>
      <c r="AV82" s="78"/>
      <c r="AW82" s="78"/>
      <c r="AX82" s="78"/>
      <c r="AY82" s="78"/>
      <c r="AZ82" s="78"/>
      <c r="BA82" s="208">
        <v>0</v>
      </c>
      <c r="BB82" s="209"/>
      <c r="BC82" s="209"/>
      <c r="BD82" s="209"/>
      <c r="BE82" s="210"/>
      <c r="BF82" s="79">
        <f t="shared" si="4"/>
        <v>0</v>
      </c>
      <c r="BG82" s="63"/>
      <c r="BH82" s="63"/>
      <c r="BI82" s="63"/>
      <c r="BJ82" s="80"/>
      <c r="BL82" s="155"/>
      <c r="BM82" s="74" t="s">
        <v>241</v>
      </c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98"/>
      <c r="BZ82" s="77">
        <v>480</v>
      </c>
      <c r="CA82" s="78"/>
      <c r="CB82" s="78"/>
      <c r="CC82" s="78"/>
      <c r="CD82" s="78"/>
      <c r="CE82" s="78"/>
      <c r="CF82" s="208">
        <v>0</v>
      </c>
      <c r="CG82" s="209"/>
      <c r="CH82" s="209"/>
      <c r="CI82" s="209"/>
      <c r="CJ82" s="210"/>
      <c r="CK82" s="79">
        <f t="shared" si="6"/>
        <v>0</v>
      </c>
      <c r="CL82" s="63"/>
      <c r="CM82" s="63"/>
      <c r="CN82" s="63"/>
      <c r="CO82" s="80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5"/>
      <c r="DD82" s="5"/>
      <c r="DE82" s="5"/>
      <c r="DF82" s="5"/>
      <c r="DG82" s="5"/>
      <c r="DH82" s="5"/>
      <c r="DI82" s="6"/>
      <c r="DJ82" s="6"/>
      <c r="DK82" s="6"/>
      <c r="DL82" s="6"/>
      <c r="DM82" s="6"/>
      <c r="DN82" s="7"/>
      <c r="DO82" s="6"/>
      <c r="DP82" s="6"/>
      <c r="DQ82" s="6"/>
      <c r="DR82" s="6"/>
      <c r="DS82" s="6"/>
    </row>
    <row r="83" spans="1:123" ht="16" customHeight="1">
      <c r="A83" s="154" t="s">
        <v>267</v>
      </c>
      <c r="B83" s="109" t="s">
        <v>63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1"/>
      <c r="O83" s="112">
        <v>400</v>
      </c>
      <c r="P83" s="113"/>
      <c r="Q83" s="113"/>
      <c r="R83" s="113"/>
      <c r="S83" s="113"/>
      <c r="T83" s="113"/>
      <c r="U83" s="205">
        <v>0</v>
      </c>
      <c r="V83" s="206"/>
      <c r="W83" s="206"/>
      <c r="X83" s="206"/>
      <c r="Y83" s="207"/>
      <c r="Z83" s="68">
        <f t="shared" si="5"/>
        <v>0</v>
      </c>
      <c r="AA83" s="120"/>
      <c r="AB83" s="120"/>
      <c r="AC83" s="120"/>
      <c r="AD83" s="121"/>
      <c r="AF83" s="152"/>
      <c r="AG83" s="74" t="s">
        <v>165</v>
      </c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98"/>
      <c r="AT83" s="89">
        <v>3800</v>
      </c>
      <c r="AU83" s="78"/>
      <c r="AV83" s="78"/>
      <c r="AW83" s="78"/>
      <c r="AX83" s="78"/>
      <c r="AY83" s="78"/>
      <c r="AZ83" s="78"/>
      <c r="BA83" s="208">
        <v>0</v>
      </c>
      <c r="BB83" s="209"/>
      <c r="BC83" s="209"/>
      <c r="BD83" s="209"/>
      <c r="BE83" s="210"/>
      <c r="BF83" s="79">
        <f t="shared" si="4"/>
        <v>0</v>
      </c>
      <c r="BG83" s="63"/>
      <c r="BH83" s="63"/>
      <c r="BI83" s="63"/>
      <c r="BJ83" s="80"/>
      <c r="BL83" s="155"/>
      <c r="BM83" s="74" t="s">
        <v>242</v>
      </c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98"/>
      <c r="BZ83" s="77">
        <v>1180</v>
      </c>
      <c r="CA83" s="78"/>
      <c r="CB83" s="78"/>
      <c r="CC83" s="78"/>
      <c r="CD83" s="78"/>
      <c r="CE83" s="78"/>
      <c r="CF83" s="208">
        <v>0</v>
      </c>
      <c r="CG83" s="209"/>
      <c r="CH83" s="209"/>
      <c r="CI83" s="209"/>
      <c r="CJ83" s="210"/>
      <c r="CK83" s="79">
        <f t="shared" si="6"/>
        <v>0</v>
      </c>
      <c r="CL83" s="63"/>
      <c r="CM83" s="63"/>
      <c r="CN83" s="63"/>
      <c r="CO83" s="80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5"/>
      <c r="DD83" s="5"/>
      <c r="DE83" s="5"/>
      <c r="DF83" s="5"/>
      <c r="DG83" s="5"/>
      <c r="DH83" s="5"/>
      <c r="DI83" s="6"/>
      <c r="DJ83" s="6"/>
      <c r="DK83" s="6"/>
      <c r="DL83" s="6"/>
      <c r="DM83" s="6"/>
      <c r="DN83" s="7"/>
      <c r="DO83" s="6"/>
      <c r="DP83" s="6"/>
      <c r="DQ83" s="6"/>
      <c r="DR83" s="6"/>
      <c r="DS83" s="6"/>
    </row>
    <row r="84" spans="1:123" ht="16" customHeight="1">
      <c r="A84" s="155"/>
      <c r="B84" s="74" t="s">
        <v>64</v>
      </c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98"/>
      <c r="O84" s="89">
        <v>300</v>
      </c>
      <c r="P84" s="78"/>
      <c r="Q84" s="78"/>
      <c r="R84" s="78"/>
      <c r="S84" s="78"/>
      <c r="T84" s="78"/>
      <c r="U84" s="208">
        <v>0</v>
      </c>
      <c r="V84" s="209"/>
      <c r="W84" s="209"/>
      <c r="X84" s="209"/>
      <c r="Y84" s="210"/>
      <c r="Z84" s="79">
        <f t="shared" si="5"/>
        <v>0</v>
      </c>
      <c r="AA84" s="63"/>
      <c r="AB84" s="63"/>
      <c r="AC84" s="63"/>
      <c r="AD84" s="80"/>
      <c r="AF84" s="152"/>
      <c r="AG84" s="74" t="s">
        <v>166</v>
      </c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98"/>
      <c r="AT84" s="89">
        <v>16000</v>
      </c>
      <c r="AU84" s="78"/>
      <c r="AV84" s="78"/>
      <c r="AW84" s="78"/>
      <c r="AX84" s="78"/>
      <c r="AY84" s="78"/>
      <c r="AZ84" s="78"/>
      <c r="BA84" s="208">
        <v>0</v>
      </c>
      <c r="BB84" s="209"/>
      <c r="BC84" s="209"/>
      <c r="BD84" s="209"/>
      <c r="BE84" s="210"/>
      <c r="BF84" s="79">
        <f t="shared" si="4"/>
        <v>0</v>
      </c>
      <c r="BG84" s="63"/>
      <c r="BH84" s="63"/>
      <c r="BI84" s="63"/>
      <c r="BJ84" s="80"/>
      <c r="BL84" s="155"/>
      <c r="BM84" s="74" t="s">
        <v>243</v>
      </c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98"/>
      <c r="BZ84" s="77">
        <v>880</v>
      </c>
      <c r="CA84" s="78"/>
      <c r="CB84" s="78"/>
      <c r="CC84" s="78"/>
      <c r="CD84" s="78"/>
      <c r="CE84" s="78"/>
      <c r="CF84" s="208">
        <v>0</v>
      </c>
      <c r="CG84" s="209"/>
      <c r="CH84" s="209"/>
      <c r="CI84" s="209"/>
      <c r="CJ84" s="210"/>
      <c r="CK84" s="79">
        <f t="shared" si="6"/>
        <v>0</v>
      </c>
      <c r="CL84" s="63"/>
      <c r="CM84" s="63"/>
      <c r="CN84" s="63"/>
      <c r="CO84" s="80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5"/>
      <c r="DD84" s="5"/>
      <c r="DE84" s="5"/>
      <c r="DF84" s="5"/>
      <c r="DG84" s="5"/>
      <c r="DH84" s="5"/>
      <c r="DI84" s="6"/>
      <c r="DJ84" s="6"/>
      <c r="DK84" s="6"/>
      <c r="DL84" s="6"/>
      <c r="DM84" s="6"/>
      <c r="DN84" s="7"/>
      <c r="DO84" s="6"/>
      <c r="DP84" s="6"/>
      <c r="DQ84" s="6"/>
      <c r="DR84" s="6"/>
      <c r="DS84" s="6"/>
    </row>
    <row r="85" spans="1:123" ht="16" customHeight="1">
      <c r="A85" s="155"/>
      <c r="B85" s="74" t="s">
        <v>65</v>
      </c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98"/>
      <c r="O85" s="89">
        <v>200</v>
      </c>
      <c r="P85" s="78"/>
      <c r="Q85" s="78"/>
      <c r="R85" s="78"/>
      <c r="S85" s="78"/>
      <c r="T85" s="78"/>
      <c r="U85" s="208">
        <v>0</v>
      </c>
      <c r="V85" s="209"/>
      <c r="W85" s="209"/>
      <c r="X85" s="209"/>
      <c r="Y85" s="210"/>
      <c r="Z85" s="79">
        <f t="shared" si="5"/>
        <v>0</v>
      </c>
      <c r="AA85" s="63"/>
      <c r="AB85" s="63"/>
      <c r="AC85" s="63"/>
      <c r="AD85" s="80"/>
      <c r="AF85" s="152"/>
      <c r="AG85" s="74" t="s">
        <v>167</v>
      </c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98"/>
      <c r="AT85" s="89">
        <v>16000</v>
      </c>
      <c r="AU85" s="78"/>
      <c r="AV85" s="78"/>
      <c r="AW85" s="78"/>
      <c r="AX85" s="78"/>
      <c r="AY85" s="78"/>
      <c r="AZ85" s="78"/>
      <c r="BA85" s="208">
        <v>0</v>
      </c>
      <c r="BB85" s="209"/>
      <c r="BC85" s="209"/>
      <c r="BD85" s="209"/>
      <c r="BE85" s="210"/>
      <c r="BF85" s="79">
        <f t="shared" si="4"/>
        <v>0</v>
      </c>
      <c r="BG85" s="63"/>
      <c r="BH85" s="63"/>
      <c r="BI85" s="63"/>
      <c r="BJ85" s="80"/>
      <c r="BL85" s="156"/>
      <c r="BM85" s="81" t="s">
        <v>244</v>
      </c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99"/>
      <c r="BZ85" s="84">
        <v>500</v>
      </c>
      <c r="CA85" s="85"/>
      <c r="CB85" s="85"/>
      <c r="CC85" s="85"/>
      <c r="CD85" s="85"/>
      <c r="CE85" s="85"/>
      <c r="CF85" s="211">
        <v>0</v>
      </c>
      <c r="CG85" s="212"/>
      <c r="CH85" s="212"/>
      <c r="CI85" s="212"/>
      <c r="CJ85" s="213"/>
      <c r="CK85" s="86">
        <f t="shared" si="6"/>
        <v>0</v>
      </c>
      <c r="CL85" s="87"/>
      <c r="CM85" s="87"/>
      <c r="CN85" s="87"/>
      <c r="CO85" s="88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5"/>
      <c r="DD85" s="5"/>
      <c r="DE85" s="5"/>
      <c r="DF85" s="5"/>
      <c r="DG85" s="5"/>
      <c r="DH85" s="5"/>
      <c r="DI85" s="6"/>
      <c r="DJ85" s="6"/>
      <c r="DK85" s="6"/>
      <c r="DL85" s="6"/>
      <c r="DM85" s="6"/>
      <c r="DN85" s="7"/>
      <c r="DO85" s="6"/>
      <c r="DP85" s="6"/>
      <c r="DQ85" s="6"/>
      <c r="DR85" s="6"/>
      <c r="DS85" s="6"/>
    </row>
    <row r="86" spans="1:123" ht="16" customHeight="1">
      <c r="A86" s="156"/>
      <c r="B86" s="81" t="s">
        <v>66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99"/>
      <c r="O86" s="107">
        <v>450</v>
      </c>
      <c r="P86" s="85"/>
      <c r="Q86" s="85"/>
      <c r="R86" s="85"/>
      <c r="S86" s="85"/>
      <c r="T86" s="85"/>
      <c r="U86" s="211">
        <v>0</v>
      </c>
      <c r="V86" s="212"/>
      <c r="W86" s="212"/>
      <c r="X86" s="212"/>
      <c r="Y86" s="213"/>
      <c r="Z86" s="86">
        <f t="shared" si="5"/>
        <v>0</v>
      </c>
      <c r="AA86" s="87"/>
      <c r="AB86" s="87"/>
      <c r="AC86" s="87"/>
      <c r="AD86" s="88"/>
      <c r="AF86" s="152"/>
      <c r="AG86" s="74" t="s">
        <v>168</v>
      </c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98"/>
      <c r="AT86" s="89">
        <v>16000</v>
      </c>
      <c r="AU86" s="78"/>
      <c r="AV86" s="78"/>
      <c r="AW86" s="78"/>
      <c r="AX86" s="78"/>
      <c r="AY86" s="78"/>
      <c r="AZ86" s="78"/>
      <c r="BA86" s="208">
        <v>0</v>
      </c>
      <c r="BB86" s="209"/>
      <c r="BC86" s="209"/>
      <c r="BD86" s="209"/>
      <c r="BE86" s="210"/>
      <c r="BF86" s="79">
        <f t="shared" ref="BF86:BF108" si="7">SUM(AT86*BA86)</f>
        <v>0</v>
      </c>
      <c r="BG86" s="63"/>
      <c r="BH86" s="63"/>
      <c r="BI86" s="63"/>
      <c r="BJ86" s="80"/>
      <c r="BL86" s="154" t="s">
        <v>283</v>
      </c>
      <c r="BM86" s="109" t="s">
        <v>245</v>
      </c>
      <c r="BN86" s="110"/>
      <c r="BO86" s="110"/>
      <c r="BP86" s="110"/>
      <c r="BQ86" s="110"/>
      <c r="BR86" s="110"/>
      <c r="BS86" s="110"/>
      <c r="BT86" s="110"/>
      <c r="BU86" s="110"/>
      <c r="BV86" s="110"/>
      <c r="BW86" s="110"/>
      <c r="BX86" s="110"/>
      <c r="BY86" s="111"/>
      <c r="BZ86" s="119">
        <v>1180</v>
      </c>
      <c r="CA86" s="113"/>
      <c r="CB86" s="113"/>
      <c r="CC86" s="113"/>
      <c r="CD86" s="113"/>
      <c r="CE86" s="113"/>
      <c r="CF86" s="205">
        <v>0</v>
      </c>
      <c r="CG86" s="206"/>
      <c r="CH86" s="206"/>
      <c r="CI86" s="206"/>
      <c r="CJ86" s="207"/>
      <c r="CK86" s="68">
        <f t="shared" si="6"/>
        <v>0</v>
      </c>
      <c r="CL86" s="120"/>
      <c r="CM86" s="120"/>
      <c r="CN86" s="120"/>
      <c r="CO86" s="121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5"/>
      <c r="DD86" s="5"/>
      <c r="DE86" s="5"/>
      <c r="DF86" s="5"/>
      <c r="DG86" s="5"/>
      <c r="DH86" s="5"/>
      <c r="DI86" s="6"/>
      <c r="DJ86" s="6"/>
      <c r="DK86" s="6"/>
      <c r="DL86" s="6"/>
      <c r="DM86" s="6"/>
      <c r="DN86" s="7"/>
      <c r="DO86" s="6"/>
      <c r="DP86" s="6"/>
      <c r="DQ86" s="6"/>
      <c r="DR86" s="6"/>
      <c r="DS86" s="6"/>
    </row>
    <row r="87" spans="1:123" ht="16" customHeight="1">
      <c r="A87" s="151" t="s">
        <v>268</v>
      </c>
      <c r="B87" s="109" t="s">
        <v>67</v>
      </c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1"/>
      <c r="O87" s="112">
        <v>550</v>
      </c>
      <c r="P87" s="113"/>
      <c r="Q87" s="113"/>
      <c r="R87" s="113"/>
      <c r="S87" s="113"/>
      <c r="T87" s="113"/>
      <c r="U87" s="205">
        <v>0</v>
      </c>
      <c r="V87" s="206"/>
      <c r="W87" s="206"/>
      <c r="X87" s="206"/>
      <c r="Y87" s="207"/>
      <c r="Z87" s="68">
        <f t="shared" si="5"/>
        <v>0</v>
      </c>
      <c r="AA87" s="120"/>
      <c r="AB87" s="120"/>
      <c r="AC87" s="120"/>
      <c r="AD87" s="121"/>
      <c r="AF87" s="153"/>
      <c r="AG87" s="81" t="s">
        <v>169</v>
      </c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99"/>
      <c r="AT87" s="107">
        <v>16000</v>
      </c>
      <c r="AU87" s="85"/>
      <c r="AV87" s="85"/>
      <c r="AW87" s="85"/>
      <c r="AX87" s="85"/>
      <c r="AY87" s="85"/>
      <c r="AZ87" s="85"/>
      <c r="BA87" s="211">
        <v>0</v>
      </c>
      <c r="BB87" s="212"/>
      <c r="BC87" s="212"/>
      <c r="BD87" s="212"/>
      <c r="BE87" s="213"/>
      <c r="BF87" s="86">
        <f t="shared" si="7"/>
        <v>0</v>
      </c>
      <c r="BG87" s="87"/>
      <c r="BH87" s="87"/>
      <c r="BI87" s="87"/>
      <c r="BJ87" s="88"/>
      <c r="BL87" s="155"/>
      <c r="BM87" s="74" t="s">
        <v>258</v>
      </c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98"/>
      <c r="BZ87" s="77">
        <v>1280</v>
      </c>
      <c r="CA87" s="78"/>
      <c r="CB87" s="78"/>
      <c r="CC87" s="78"/>
      <c r="CD87" s="78"/>
      <c r="CE87" s="78"/>
      <c r="CF87" s="208">
        <v>0</v>
      </c>
      <c r="CG87" s="209"/>
      <c r="CH87" s="209"/>
      <c r="CI87" s="209"/>
      <c r="CJ87" s="210"/>
      <c r="CK87" s="79">
        <f t="shared" si="6"/>
        <v>0</v>
      </c>
      <c r="CL87" s="63"/>
      <c r="CM87" s="63"/>
      <c r="CN87" s="63"/>
      <c r="CO87" s="80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5"/>
      <c r="DD87" s="5"/>
      <c r="DE87" s="5"/>
      <c r="DF87" s="5"/>
      <c r="DG87" s="5"/>
      <c r="DH87" s="5"/>
      <c r="DI87" s="6"/>
      <c r="DJ87" s="6"/>
      <c r="DK87" s="6"/>
      <c r="DL87" s="6"/>
      <c r="DM87" s="6"/>
      <c r="DN87" s="7"/>
      <c r="DO87" s="6"/>
      <c r="DP87" s="6"/>
      <c r="DQ87" s="6"/>
      <c r="DR87" s="6"/>
      <c r="DS87" s="6"/>
    </row>
    <row r="88" spans="1:123" ht="16" customHeight="1">
      <c r="A88" s="153"/>
      <c r="B88" s="81" t="s">
        <v>68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99"/>
      <c r="O88" s="107">
        <v>500</v>
      </c>
      <c r="P88" s="85"/>
      <c r="Q88" s="85"/>
      <c r="R88" s="85"/>
      <c r="S88" s="85"/>
      <c r="T88" s="85"/>
      <c r="U88" s="211">
        <v>0</v>
      </c>
      <c r="V88" s="212"/>
      <c r="W88" s="212"/>
      <c r="X88" s="212"/>
      <c r="Y88" s="213"/>
      <c r="Z88" s="86">
        <f t="shared" si="5"/>
        <v>0</v>
      </c>
      <c r="AA88" s="87"/>
      <c r="AB88" s="87"/>
      <c r="AC88" s="87"/>
      <c r="AD88" s="88"/>
      <c r="AF88" s="90" t="s">
        <v>277</v>
      </c>
      <c r="AG88" s="109" t="s">
        <v>170</v>
      </c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1"/>
      <c r="AT88" s="112">
        <v>4000</v>
      </c>
      <c r="AU88" s="113"/>
      <c r="AV88" s="113"/>
      <c r="AW88" s="113"/>
      <c r="AX88" s="113"/>
      <c r="AY88" s="113"/>
      <c r="AZ88" s="113"/>
      <c r="BA88" s="205">
        <v>0</v>
      </c>
      <c r="BB88" s="206"/>
      <c r="BC88" s="206"/>
      <c r="BD88" s="206"/>
      <c r="BE88" s="207"/>
      <c r="BF88" s="68">
        <f t="shared" si="7"/>
        <v>0</v>
      </c>
      <c r="BG88" s="120"/>
      <c r="BH88" s="120"/>
      <c r="BI88" s="120"/>
      <c r="BJ88" s="121"/>
      <c r="BL88" s="155"/>
      <c r="BM88" s="74" t="s">
        <v>246</v>
      </c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98"/>
      <c r="BZ88" s="77">
        <v>380</v>
      </c>
      <c r="CA88" s="78"/>
      <c r="CB88" s="78"/>
      <c r="CC88" s="78"/>
      <c r="CD88" s="78"/>
      <c r="CE88" s="78"/>
      <c r="CF88" s="208">
        <v>0</v>
      </c>
      <c r="CG88" s="209"/>
      <c r="CH88" s="209"/>
      <c r="CI88" s="209"/>
      <c r="CJ88" s="210"/>
      <c r="CK88" s="79">
        <f t="shared" si="6"/>
        <v>0</v>
      </c>
      <c r="CL88" s="63"/>
      <c r="CM88" s="63"/>
      <c r="CN88" s="63"/>
      <c r="CO88" s="80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5"/>
      <c r="DD88" s="5"/>
      <c r="DE88" s="5"/>
      <c r="DF88" s="5"/>
      <c r="DG88" s="5"/>
      <c r="DH88" s="5"/>
      <c r="DI88" s="6"/>
      <c r="DJ88" s="6"/>
      <c r="DK88" s="6"/>
      <c r="DL88" s="6"/>
      <c r="DM88" s="6"/>
      <c r="DN88" s="7"/>
      <c r="DO88" s="6"/>
      <c r="DP88" s="6"/>
      <c r="DQ88" s="6"/>
      <c r="DR88" s="6"/>
      <c r="DS88" s="6"/>
    </row>
    <row r="89" spans="1:123" ht="16" customHeight="1">
      <c r="A89" s="90" t="s">
        <v>269</v>
      </c>
      <c r="B89" s="109" t="s">
        <v>69</v>
      </c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1"/>
      <c r="O89" s="112">
        <v>380</v>
      </c>
      <c r="P89" s="113"/>
      <c r="Q89" s="113"/>
      <c r="R89" s="113"/>
      <c r="S89" s="113"/>
      <c r="T89" s="113"/>
      <c r="U89" s="205">
        <v>0</v>
      </c>
      <c r="V89" s="206"/>
      <c r="W89" s="206"/>
      <c r="X89" s="206"/>
      <c r="Y89" s="207"/>
      <c r="Z89" s="68">
        <f t="shared" si="5"/>
        <v>0</v>
      </c>
      <c r="AA89" s="120"/>
      <c r="AB89" s="120"/>
      <c r="AC89" s="120"/>
      <c r="AD89" s="121"/>
      <c r="AF89" s="91"/>
      <c r="AG89" s="38"/>
      <c r="AH89" s="75" t="s">
        <v>171</v>
      </c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98"/>
      <c r="AT89" s="89">
        <v>1200</v>
      </c>
      <c r="AU89" s="78"/>
      <c r="AV89" s="78"/>
      <c r="AW89" s="78"/>
      <c r="AX89" s="78"/>
      <c r="AY89" s="78"/>
      <c r="AZ89" s="78"/>
      <c r="BA89" s="208">
        <v>0</v>
      </c>
      <c r="BB89" s="209"/>
      <c r="BC89" s="209"/>
      <c r="BD89" s="209"/>
      <c r="BE89" s="210"/>
      <c r="BF89" s="79">
        <f t="shared" si="7"/>
        <v>0</v>
      </c>
      <c r="BG89" s="63"/>
      <c r="BH89" s="63"/>
      <c r="BI89" s="63"/>
      <c r="BJ89" s="80"/>
      <c r="BL89" s="155"/>
      <c r="BM89" s="74" t="s">
        <v>247</v>
      </c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98"/>
      <c r="BZ89" s="77">
        <v>1180</v>
      </c>
      <c r="CA89" s="78"/>
      <c r="CB89" s="78"/>
      <c r="CC89" s="78"/>
      <c r="CD89" s="78"/>
      <c r="CE89" s="78"/>
      <c r="CF89" s="208">
        <v>0</v>
      </c>
      <c r="CG89" s="209"/>
      <c r="CH89" s="209"/>
      <c r="CI89" s="209"/>
      <c r="CJ89" s="210"/>
      <c r="CK89" s="79">
        <f t="shared" si="6"/>
        <v>0</v>
      </c>
      <c r="CL89" s="63"/>
      <c r="CM89" s="63"/>
      <c r="CN89" s="63"/>
      <c r="CO89" s="80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5"/>
      <c r="DD89" s="5"/>
      <c r="DE89" s="5"/>
      <c r="DF89" s="5"/>
      <c r="DG89" s="5"/>
      <c r="DH89" s="5"/>
      <c r="DI89" s="6"/>
      <c r="DJ89" s="6"/>
      <c r="DK89" s="6"/>
      <c r="DL89" s="6"/>
      <c r="DM89" s="6"/>
      <c r="DN89" s="7"/>
      <c r="DO89" s="6"/>
      <c r="DP89" s="6"/>
      <c r="DQ89" s="6"/>
      <c r="DR89" s="6"/>
      <c r="DS89" s="6"/>
    </row>
    <row r="90" spans="1:123" ht="16" customHeight="1">
      <c r="A90" s="91"/>
      <c r="B90" s="74" t="s">
        <v>70</v>
      </c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98"/>
      <c r="O90" s="89">
        <v>600</v>
      </c>
      <c r="P90" s="78"/>
      <c r="Q90" s="78"/>
      <c r="R90" s="78"/>
      <c r="S90" s="78"/>
      <c r="T90" s="78"/>
      <c r="U90" s="208">
        <v>0</v>
      </c>
      <c r="V90" s="209"/>
      <c r="W90" s="209"/>
      <c r="X90" s="209"/>
      <c r="Y90" s="210"/>
      <c r="Z90" s="79">
        <f t="shared" si="5"/>
        <v>0</v>
      </c>
      <c r="AA90" s="63"/>
      <c r="AB90" s="63"/>
      <c r="AC90" s="63"/>
      <c r="AD90" s="80"/>
      <c r="AF90" s="91"/>
      <c r="AG90" s="38"/>
      <c r="AH90" s="75" t="s">
        <v>172</v>
      </c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98"/>
      <c r="AT90" s="89">
        <v>1200</v>
      </c>
      <c r="AU90" s="78"/>
      <c r="AV90" s="78"/>
      <c r="AW90" s="78"/>
      <c r="AX90" s="78"/>
      <c r="AY90" s="78"/>
      <c r="AZ90" s="78"/>
      <c r="BA90" s="208">
        <v>0</v>
      </c>
      <c r="BB90" s="209"/>
      <c r="BC90" s="209"/>
      <c r="BD90" s="209"/>
      <c r="BE90" s="210"/>
      <c r="BF90" s="79">
        <f t="shared" si="7"/>
        <v>0</v>
      </c>
      <c r="BG90" s="63"/>
      <c r="BH90" s="63"/>
      <c r="BI90" s="63"/>
      <c r="BJ90" s="80"/>
      <c r="BL90" s="155"/>
      <c r="BM90" s="74" t="s">
        <v>248</v>
      </c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98"/>
      <c r="BZ90" s="77">
        <v>480</v>
      </c>
      <c r="CA90" s="78"/>
      <c r="CB90" s="78"/>
      <c r="CC90" s="78"/>
      <c r="CD90" s="78"/>
      <c r="CE90" s="78"/>
      <c r="CF90" s="208">
        <v>0</v>
      </c>
      <c r="CG90" s="209"/>
      <c r="CH90" s="209"/>
      <c r="CI90" s="209"/>
      <c r="CJ90" s="210"/>
      <c r="CK90" s="79">
        <f t="shared" si="6"/>
        <v>0</v>
      </c>
      <c r="CL90" s="63"/>
      <c r="CM90" s="63"/>
      <c r="CN90" s="63"/>
      <c r="CO90" s="80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5"/>
      <c r="DD90" s="5"/>
      <c r="DE90" s="5"/>
      <c r="DF90" s="5"/>
      <c r="DG90" s="5"/>
      <c r="DH90" s="5"/>
      <c r="DI90" s="6"/>
      <c r="DJ90" s="6"/>
      <c r="DK90" s="6"/>
      <c r="DL90" s="6"/>
      <c r="DM90" s="6"/>
      <c r="DN90" s="7"/>
      <c r="DO90" s="6"/>
      <c r="DP90" s="6"/>
      <c r="DQ90" s="6"/>
      <c r="DR90" s="6"/>
      <c r="DS90" s="6"/>
    </row>
    <row r="91" spans="1:123" ht="16" customHeight="1">
      <c r="A91" s="92"/>
      <c r="B91" s="81" t="s">
        <v>71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99"/>
      <c r="O91" s="107">
        <v>1050</v>
      </c>
      <c r="P91" s="85"/>
      <c r="Q91" s="85"/>
      <c r="R91" s="85"/>
      <c r="S91" s="85"/>
      <c r="T91" s="85"/>
      <c r="U91" s="211">
        <v>0</v>
      </c>
      <c r="V91" s="212"/>
      <c r="W91" s="212"/>
      <c r="X91" s="212"/>
      <c r="Y91" s="213"/>
      <c r="Z91" s="86">
        <f t="shared" si="5"/>
        <v>0</v>
      </c>
      <c r="AA91" s="87"/>
      <c r="AB91" s="87"/>
      <c r="AC91" s="87"/>
      <c r="AD91" s="88"/>
      <c r="AF91" s="91"/>
      <c r="AG91" s="38"/>
      <c r="AH91" s="75" t="s">
        <v>173</v>
      </c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98"/>
      <c r="AT91" s="89">
        <v>1200</v>
      </c>
      <c r="AU91" s="78"/>
      <c r="AV91" s="78"/>
      <c r="AW91" s="78"/>
      <c r="AX91" s="78"/>
      <c r="AY91" s="78"/>
      <c r="AZ91" s="78"/>
      <c r="BA91" s="208">
        <v>0</v>
      </c>
      <c r="BB91" s="209"/>
      <c r="BC91" s="209"/>
      <c r="BD91" s="209"/>
      <c r="BE91" s="210"/>
      <c r="BF91" s="79">
        <f t="shared" si="7"/>
        <v>0</v>
      </c>
      <c r="BG91" s="63"/>
      <c r="BH91" s="63"/>
      <c r="BI91" s="63"/>
      <c r="BJ91" s="80"/>
      <c r="BL91" s="156"/>
      <c r="BM91" s="81" t="s">
        <v>249</v>
      </c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99"/>
      <c r="BZ91" s="84">
        <v>780</v>
      </c>
      <c r="CA91" s="85"/>
      <c r="CB91" s="85"/>
      <c r="CC91" s="85"/>
      <c r="CD91" s="85"/>
      <c r="CE91" s="85"/>
      <c r="CF91" s="211">
        <v>0</v>
      </c>
      <c r="CG91" s="212"/>
      <c r="CH91" s="212"/>
      <c r="CI91" s="212"/>
      <c r="CJ91" s="213"/>
      <c r="CK91" s="86">
        <f t="shared" si="6"/>
        <v>0</v>
      </c>
      <c r="CL91" s="87"/>
      <c r="CM91" s="87"/>
      <c r="CN91" s="87"/>
      <c r="CO91" s="88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5"/>
      <c r="DD91" s="5"/>
      <c r="DE91" s="5"/>
      <c r="DF91" s="5"/>
      <c r="DG91" s="5"/>
      <c r="DH91" s="5"/>
      <c r="DI91" s="6"/>
      <c r="DJ91" s="6"/>
      <c r="DK91" s="6"/>
      <c r="DL91" s="6"/>
      <c r="DM91" s="6"/>
      <c r="DN91" s="7"/>
      <c r="DO91" s="6"/>
      <c r="DP91" s="6"/>
      <c r="DQ91" s="6"/>
      <c r="DR91" s="6"/>
      <c r="DS91" s="6"/>
    </row>
    <row r="92" spans="1:123" ht="16" customHeight="1">
      <c r="A92" s="90" t="s">
        <v>270</v>
      </c>
      <c r="B92" s="109" t="s">
        <v>72</v>
      </c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1"/>
      <c r="O92" s="112">
        <v>3500</v>
      </c>
      <c r="P92" s="113"/>
      <c r="Q92" s="113"/>
      <c r="R92" s="113"/>
      <c r="S92" s="113"/>
      <c r="T92" s="113"/>
      <c r="U92" s="205">
        <v>0</v>
      </c>
      <c r="V92" s="206"/>
      <c r="W92" s="206"/>
      <c r="X92" s="206"/>
      <c r="Y92" s="207"/>
      <c r="Z92" s="68">
        <f t="shared" si="5"/>
        <v>0</v>
      </c>
      <c r="AA92" s="120"/>
      <c r="AB92" s="120"/>
      <c r="AC92" s="120"/>
      <c r="AD92" s="121"/>
      <c r="AF92" s="91"/>
      <c r="AG92" s="38"/>
      <c r="AH92" s="75" t="s">
        <v>174</v>
      </c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98"/>
      <c r="AT92" s="89">
        <v>1200</v>
      </c>
      <c r="AU92" s="78"/>
      <c r="AV92" s="78"/>
      <c r="AW92" s="78"/>
      <c r="AX92" s="78"/>
      <c r="AY92" s="78"/>
      <c r="AZ92" s="78"/>
      <c r="BA92" s="208">
        <v>0</v>
      </c>
      <c r="BB92" s="209"/>
      <c r="BC92" s="209"/>
      <c r="BD92" s="209"/>
      <c r="BE92" s="210"/>
      <c r="BF92" s="79">
        <f t="shared" si="7"/>
        <v>0</v>
      </c>
      <c r="BG92" s="63"/>
      <c r="BH92" s="63"/>
      <c r="BI92" s="63"/>
      <c r="BJ92" s="80"/>
      <c r="BL92" s="4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5"/>
      <c r="CA92" s="5"/>
      <c r="CB92" s="5"/>
      <c r="CC92" s="5"/>
      <c r="CD92" s="5"/>
      <c r="CE92" s="5"/>
      <c r="CF92" s="6"/>
      <c r="CG92" s="6"/>
      <c r="CH92" s="6"/>
      <c r="CI92" s="6"/>
      <c r="CJ92" s="6"/>
      <c r="CK92" s="7"/>
      <c r="CL92" s="6"/>
      <c r="CM92" s="6"/>
      <c r="CN92" s="6"/>
      <c r="CO92" s="6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5"/>
      <c r="DD92" s="5"/>
      <c r="DE92" s="5"/>
      <c r="DF92" s="5"/>
      <c r="DG92" s="5"/>
      <c r="DH92" s="5"/>
      <c r="DI92" s="6"/>
      <c r="DJ92" s="6"/>
      <c r="DK92" s="6"/>
      <c r="DL92" s="6"/>
      <c r="DM92" s="6"/>
      <c r="DN92" s="7"/>
      <c r="DO92" s="6"/>
      <c r="DP92" s="6"/>
      <c r="DQ92" s="6"/>
      <c r="DR92" s="6"/>
      <c r="DS92" s="6"/>
    </row>
    <row r="93" spans="1:123" ht="16" customHeight="1">
      <c r="A93" s="91"/>
      <c r="B93" s="74" t="s">
        <v>73</v>
      </c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98"/>
      <c r="O93" s="89">
        <v>3500</v>
      </c>
      <c r="P93" s="78"/>
      <c r="Q93" s="78"/>
      <c r="R93" s="78"/>
      <c r="S93" s="78"/>
      <c r="T93" s="78"/>
      <c r="U93" s="208">
        <v>0</v>
      </c>
      <c r="V93" s="209"/>
      <c r="W93" s="209"/>
      <c r="X93" s="209"/>
      <c r="Y93" s="210"/>
      <c r="Z93" s="79">
        <f t="shared" si="5"/>
        <v>0</v>
      </c>
      <c r="AA93" s="63"/>
      <c r="AB93" s="63"/>
      <c r="AC93" s="63"/>
      <c r="AD93" s="80"/>
      <c r="AF93" s="91"/>
      <c r="AG93" s="147" t="s">
        <v>175</v>
      </c>
      <c r="AH93" s="132"/>
      <c r="AI93" s="132"/>
      <c r="AJ93" s="132"/>
      <c r="AK93" s="132"/>
      <c r="AL93" s="132"/>
      <c r="AM93" s="132"/>
      <c r="AN93" s="132"/>
      <c r="AO93" s="132"/>
      <c r="AP93" s="132"/>
      <c r="AQ93" s="132"/>
      <c r="AR93" s="100" t="s">
        <v>286</v>
      </c>
      <c r="AS93" s="101"/>
      <c r="AT93" s="89">
        <v>2500</v>
      </c>
      <c r="AU93" s="78"/>
      <c r="AV93" s="78"/>
      <c r="AW93" s="78"/>
      <c r="AX93" s="78"/>
      <c r="AY93" s="78"/>
      <c r="AZ93" s="78"/>
      <c r="BA93" s="208">
        <v>0</v>
      </c>
      <c r="BB93" s="209"/>
      <c r="BC93" s="209"/>
      <c r="BD93" s="209"/>
      <c r="BE93" s="210"/>
      <c r="BF93" s="79">
        <f t="shared" si="7"/>
        <v>0</v>
      </c>
      <c r="BG93" s="63"/>
      <c r="BH93" s="63"/>
      <c r="BI93" s="63"/>
      <c r="BJ93" s="80"/>
      <c r="BL93" s="90" t="s">
        <v>312</v>
      </c>
      <c r="BM93" s="109" t="s">
        <v>250</v>
      </c>
      <c r="BN93" s="110"/>
      <c r="BO93" s="110"/>
      <c r="BP93" s="110"/>
      <c r="BQ93" s="110"/>
      <c r="BR93" s="110"/>
      <c r="BS93" s="110"/>
      <c r="BT93" s="110"/>
      <c r="BU93" s="110"/>
      <c r="BV93" s="110"/>
      <c r="BW93" s="110"/>
      <c r="BX93" s="110"/>
      <c r="BY93" s="118"/>
      <c r="BZ93" s="119">
        <v>1000</v>
      </c>
      <c r="CA93" s="113"/>
      <c r="CB93" s="113"/>
      <c r="CC93" s="113"/>
      <c r="CD93" s="113"/>
      <c r="CE93" s="113"/>
      <c r="CF93" s="205">
        <v>0</v>
      </c>
      <c r="CG93" s="206"/>
      <c r="CH93" s="206"/>
      <c r="CI93" s="206"/>
      <c r="CJ93" s="207"/>
      <c r="CK93" s="68">
        <f t="shared" ref="CK93" si="8">BZ93*CF93</f>
        <v>0</v>
      </c>
      <c r="CL93" s="120"/>
      <c r="CM93" s="120"/>
      <c r="CN93" s="120"/>
      <c r="CO93" s="121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5"/>
      <c r="DD93" s="5"/>
      <c r="DE93" s="5"/>
      <c r="DF93" s="5"/>
      <c r="DG93" s="5"/>
      <c r="DH93" s="5"/>
      <c r="DI93" s="6"/>
      <c r="DJ93" s="6"/>
      <c r="DK93" s="6"/>
      <c r="DL93" s="6"/>
      <c r="DM93" s="6"/>
      <c r="DN93" s="7"/>
      <c r="DO93" s="6"/>
      <c r="DP93" s="6"/>
      <c r="DQ93" s="6"/>
      <c r="DR93" s="6"/>
      <c r="DS93" s="6"/>
    </row>
    <row r="94" spans="1:123" ht="16" customHeight="1">
      <c r="A94" s="91"/>
      <c r="B94" s="74" t="s">
        <v>74</v>
      </c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98"/>
      <c r="O94" s="89">
        <v>900</v>
      </c>
      <c r="P94" s="78"/>
      <c r="Q94" s="78"/>
      <c r="R94" s="78"/>
      <c r="S94" s="78"/>
      <c r="T94" s="78"/>
      <c r="U94" s="208">
        <v>0</v>
      </c>
      <c r="V94" s="209"/>
      <c r="W94" s="209"/>
      <c r="X94" s="209"/>
      <c r="Y94" s="210"/>
      <c r="Z94" s="79">
        <f t="shared" si="5"/>
        <v>0</v>
      </c>
      <c r="AA94" s="63"/>
      <c r="AB94" s="63"/>
      <c r="AC94" s="63"/>
      <c r="AD94" s="80"/>
      <c r="AF94" s="91"/>
      <c r="AG94" s="147" t="s">
        <v>176</v>
      </c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  <c r="AR94" s="102"/>
      <c r="AS94" s="103"/>
      <c r="AT94" s="89">
        <v>2500</v>
      </c>
      <c r="AU94" s="78"/>
      <c r="AV94" s="78"/>
      <c r="AW94" s="78"/>
      <c r="AX94" s="78"/>
      <c r="AY94" s="78"/>
      <c r="AZ94" s="78"/>
      <c r="BA94" s="208">
        <v>0</v>
      </c>
      <c r="BB94" s="209"/>
      <c r="BC94" s="209"/>
      <c r="BD94" s="209"/>
      <c r="BE94" s="210"/>
      <c r="BF94" s="79">
        <f t="shared" si="7"/>
        <v>0</v>
      </c>
      <c r="BG94" s="63"/>
      <c r="BH94" s="63"/>
      <c r="BI94" s="63"/>
      <c r="BJ94" s="80"/>
      <c r="BL94" s="91"/>
      <c r="BM94" s="74" t="s">
        <v>251</v>
      </c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6"/>
      <c r="BZ94" s="77">
        <v>500</v>
      </c>
      <c r="CA94" s="78"/>
      <c r="CB94" s="78"/>
      <c r="CC94" s="78"/>
      <c r="CD94" s="78"/>
      <c r="CE94" s="78"/>
      <c r="CF94" s="208">
        <v>0</v>
      </c>
      <c r="CG94" s="209"/>
      <c r="CH94" s="209"/>
      <c r="CI94" s="209"/>
      <c r="CJ94" s="210"/>
      <c r="CK94" s="79">
        <f t="shared" ref="CK94:CK97" si="9">BZ94*CF94</f>
        <v>0</v>
      </c>
      <c r="CL94" s="63"/>
      <c r="CM94" s="63"/>
      <c r="CN94" s="63"/>
      <c r="CO94" s="80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5"/>
      <c r="DD94" s="5"/>
      <c r="DE94" s="5"/>
      <c r="DF94" s="5"/>
      <c r="DG94" s="5"/>
      <c r="DH94" s="5"/>
      <c r="DI94" s="6"/>
      <c r="DJ94" s="6"/>
      <c r="DK94" s="6"/>
      <c r="DL94" s="6"/>
      <c r="DM94" s="6"/>
      <c r="DN94" s="7"/>
      <c r="DO94" s="6"/>
      <c r="DP94" s="6"/>
      <c r="DQ94" s="6"/>
      <c r="DR94" s="6"/>
      <c r="DS94" s="6"/>
    </row>
    <row r="95" spans="1:123" ht="16" customHeight="1">
      <c r="A95" s="91"/>
      <c r="B95" s="74" t="s">
        <v>75</v>
      </c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98"/>
      <c r="O95" s="89">
        <v>2800</v>
      </c>
      <c r="P95" s="78"/>
      <c r="Q95" s="78"/>
      <c r="R95" s="78"/>
      <c r="S95" s="78"/>
      <c r="T95" s="78"/>
      <c r="U95" s="208">
        <v>0</v>
      </c>
      <c r="V95" s="209"/>
      <c r="W95" s="209"/>
      <c r="X95" s="209"/>
      <c r="Y95" s="210"/>
      <c r="Z95" s="79">
        <f t="shared" si="5"/>
        <v>0</v>
      </c>
      <c r="AA95" s="63"/>
      <c r="AB95" s="63"/>
      <c r="AC95" s="63"/>
      <c r="AD95" s="80"/>
      <c r="AF95" s="91"/>
      <c r="AG95" s="147" t="s">
        <v>177</v>
      </c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02"/>
      <c r="AS95" s="103"/>
      <c r="AT95" s="89">
        <v>2500</v>
      </c>
      <c r="AU95" s="78"/>
      <c r="AV95" s="78"/>
      <c r="AW95" s="78"/>
      <c r="AX95" s="78"/>
      <c r="AY95" s="78"/>
      <c r="AZ95" s="78"/>
      <c r="BA95" s="208">
        <v>0</v>
      </c>
      <c r="BB95" s="209"/>
      <c r="BC95" s="209"/>
      <c r="BD95" s="209"/>
      <c r="BE95" s="210"/>
      <c r="BF95" s="79">
        <f t="shared" si="7"/>
        <v>0</v>
      </c>
      <c r="BG95" s="63"/>
      <c r="BH95" s="63"/>
      <c r="BI95" s="63"/>
      <c r="BJ95" s="80"/>
      <c r="BL95" s="91"/>
      <c r="BM95" s="74" t="s">
        <v>252</v>
      </c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6"/>
      <c r="BZ95" s="77">
        <v>500</v>
      </c>
      <c r="CA95" s="78"/>
      <c r="CB95" s="78"/>
      <c r="CC95" s="78"/>
      <c r="CD95" s="78"/>
      <c r="CE95" s="78"/>
      <c r="CF95" s="208">
        <v>0</v>
      </c>
      <c r="CG95" s="209"/>
      <c r="CH95" s="209"/>
      <c r="CI95" s="209"/>
      <c r="CJ95" s="210"/>
      <c r="CK95" s="79">
        <f t="shared" si="9"/>
        <v>0</v>
      </c>
      <c r="CL95" s="63"/>
      <c r="CM95" s="63"/>
      <c r="CN95" s="63"/>
      <c r="CO95" s="80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5"/>
      <c r="DD95" s="5"/>
      <c r="DE95" s="5"/>
      <c r="DF95" s="5"/>
      <c r="DG95" s="5"/>
      <c r="DH95" s="5"/>
      <c r="DI95" s="6"/>
      <c r="DJ95" s="6"/>
      <c r="DK95" s="6"/>
      <c r="DL95" s="6"/>
      <c r="DM95" s="6"/>
      <c r="DN95" s="7"/>
      <c r="DO95" s="6"/>
      <c r="DP95" s="6"/>
      <c r="DQ95" s="6"/>
      <c r="DR95" s="6"/>
      <c r="DS95" s="6"/>
    </row>
    <row r="96" spans="1:123" ht="16" customHeight="1">
      <c r="A96" s="91"/>
      <c r="B96" s="74" t="s">
        <v>76</v>
      </c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98"/>
      <c r="O96" s="89">
        <v>3000</v>
      </c>
      <c r="P96" s="78"/>
      <c r="Q96" s="78"/>
      <c r="R96" s="78"/>
      <c r="S96" s="78"/>
      <c r="T96" s="78"/>
      <c r="U96" s="208">
        <v>0</v>
      </c>
      <c r="V96" s="209"/>
      <c r="W96" s="209"/>
      <c r="X96" s="209"/>
      <c r="Y96" s="210"/>
      <c r="Z96" s="79">
        <f t="shared" si="5"/>
        <v>0</v>
      </c>
      <c r="AA96" s="63"/>
      <c r="AB96" s="63"/>
      <c r="AC96" s="63"/>
      <c r="AD96" s="80"/>
      <c r="AF96" s="91"/>
      <c r="AG96" s="147" t="s">
        <v>178</v>
      </c>
      <c r="AH96" s="132"/>
      <c r="AI96" s="132"/>
      <c r="AJ96" s="132"/>
      <c r="AK96" s="132"/>
      <c r="AL96" s="132"/>
      <c r="AM96" s="132"/>
      <c r="AN96" s="132"/>
      <c r="AO96" s="132"/>
      <c r="AP96" s="132"/>
      <c r="AQ96" s="132"/>
      <c r="AR96" s="102"/>
      <c r="AS96" s="103"/>
      <c r="AT96" s="89">
        <v>2500</v>
      </c>
      <c r="AU96" s="78"/>
      <c r="AV96" s="78"/>
      <c r="AW96" s="78"/>
      <c r="AX96" s="78"/>
      <c r="AY96" s="78"/>
      <c r="AZ96" s="78"/>
      <c r="BA96" s="208">
        <v>0</v>
      </c>
      <c r="BB96" s="209"/>
      <c r="BC96" s="209"/>
      <c r="BD96" s="209"/>
      <c r="BE96" s="210"/>
      <c r="BF96" s="79">
        <f t="shared" si="7"/>
        <v>0</v>
      </c>
      <c r="BG96" s="63"/>
      <c r="BH96" s="63"/>
      <c r="BI96" s="63"/>
      <c r="BJ96" s="80"/>
      <c r="BL96" s="91"/>
      <c r="BM96" s="74" t="s">
        <v>253</v>
      </c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6"/>
      <c r="BZ96" s="77">
        <v>500</v>
      </c>
      <c r="CA96" s="78"/>
      <c r="CB96" s="78"/>
      <c r="CC96" s="78"/>
      <c r="CD96" s="78"/>
      <c r="CE96" s="78"/>
      <c r="CF96" s="208">
        <v>0</v>
      </c>
      <c r="CG96" s="209"/>
      <c r="CH96" s="209"/>
      <c r="CI96" s="209"/>
      <c r="CJ96" s="210"/>
      <c r="CK96" s="79">
        <f t="shared" si="9"/>
        <v>0</v>
      </c>
      <c r="CL96" s="63"/>
      <c r="CM96" s="63"/>
      <c r="CN96" s="63"/>
      <c r="CO96" s="80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5"/>
      <c r="DD96" s="5"/>
      <c r="DE96" s="5"/>
      <c r="DF96" s="5"/>
      <c r="DG96" s="5"/>
      <c r="DH96" s="5"/>
      <c r="DI96" s="6"/>
      <c r="DJ96" s="6"/>
      <c r="DK96" s="6"/>
      <c r="DL96" s="6"/>
      <c r="DM96" s="6"/>
      <c r="DN96" s="7"/>
      <c r="DO96" s="6"/>
      <c r="DP96" s="6"/>
      <c r="DQ96" s="6"/>
      <c r="DR96" s="6"/>
      <c r="DS96" s="6"/>
    </row>
    <row r="97" spans="1:123" ht="16" customHeight="1">
      <c r="A97" s="91"/>
      <c r="B97" s="74" t="s">
        <v>77</v>
      </c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98"/>
      <c r="O97" s="89">
        <v>500</v>
      </c>
      <c r="P97" s="78"/>
      <c r="Q97" s="78"/>
      <c r="R97" s="78"/>
      <c r="S97" s="78"/>
      <c r="T97" s="78"/>
      <c r="U97" s="208">
        <v>0</v>
      </c>
      <c r="V97" s="209"/>
      <c r="W97" s="209"/>
      <c r="X97" s="209"/>
      <c r="Y97" s="210"/>
      <c r="Z97" s="79">
        <f t="shared" si="5"/>
        <v>0</v>
      </c>
      <c r="AA97" s="63"/>
      <c r="AB97" s="63"/>
      <c r="AC97" s="63"/>
      <c r="AD97" s="80"/>
      <c r="AF97" s="91"/>
      <c r="AG97" s="147" t="s">
        <v>179</v>
      </c>
      <c r="AH97" s="132"/>
      <c r="AI97" s="132"/>
      <c r="AJ97" s="132"/>
      <c r="AK97" s="132"/>
      <c r="AL97" s="132"/>
      <c r="AM97" s="132"/>
      <c r="AN97" s="132"/>
      <c r="AO97" s="132"/>
      <c r="AP97" s="132"/>
      <c r="AQ97" s="132"/>
      <c r="AR97" s="104"/>
      <c r="AS97" s="105"/>
      <c r="AT97" s="89">
        <v>2500</v>
      </c>
      <c r="AU97" s="78"/>
      <c r="AV97" s="78"/>
      <c r="AW97" s="78"/>
      <c r="AX97" s="78"/>
      <c r="AY97" s="78"/>
      <c r="AZ97" s="78"/>
      <c r="BA97" s="208">
        <v>0</v>
      </c>
      <c r="BB97" s="209"/>
      <c r="BC97" s="209"/>
      <c r="BD97" s="209"/>
      <c r="BE97" s="210"/>
      <c r="BF97" s="79">
        <f t="shared" si="7"/>
        <v>0</v>
      </c>
      <c r="BG97" s="63"/>
      <c r="BH97" s="63"/>
      <c r="BI97" s="63"/>
      <c r="BJ97" s="80"/>
      <c r="BL97" s="92"/>
      <c r="BM97" s="81" t="s">
        <v>254</v>
      </c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3"/>
      <c r="BZ97" s="84">
        <v>500</v>
      </c>
      <c r="CA97" s="85"/>
      <c r="CB97" s="85"/>
      <c r="CC97" s="85"/>
      <c r="CD97" s="85"/>
      <c r="CE97" s="85"/>
      <c r="CF97" s="211">
        <v>0</v>
      </c>
      <c r="CG97" s="212"/>
      <c r="CH97" s="212"/>
      <c r="CI97" s="212"/>
      <c r="CJ97" s="213"/>
      <c r="CK97" s="86">
        <f t="shared" si="9"/>
        <v>0</v>
      </c>
      <c r="CL97" s="87"/>
      <c r="CM97" s="87"/>
      <c r="CN97" s="87"/>
      <c r="CO97" s="88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5"/>
      <c r="DD97" s="5"/>
      <c r="DE97" s="5"/>
      <c r="DF97" s="5"/>
      <c r="DG97" s="5"/>
      <c r="DH97" s="5"/>
      <c r="DI97" s="6"/>
      <c r="DJ97" s="6"/>
      <c r="DK97" s="6"/>
      <c r="DL97" s="6"/>
      <c r="DM97" s="6"/>
      <c r="DN97" s="7"/>
      <c r="DO97" s="6"/>
      <c r="DP97" s="6"/>
      <c r="DQ97" s="6"/>
      <c r="DR97" s="6"/>
      <c r="DS97" s="6"/>
    </row>
    <row r="98" spans="1:123" ht="16" customHeight="1">
      <c r="A98" s="91"/>
      <c r="B98" s="74" t="s">
        <v>78</v>
      </c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98"/>
      <c r="O98" s="89">
        <v>500</v>
      </c>
      <c r="P98" s="78"/>
      <c r="Q98" s="78"/>
      <c r="R98" s="78"/>
      <c r="S98" s="78"/>
      <c r="T98" s="78"/>
      <c r="U98" s="208">
        <v>0</v>
      </c>
      <c r="V98" s="209"/>
      <c r="W98" s="209"/>
      <c r="X98" s="209"/>
      <c r="Y98" s="210"/>
      <c r="Z98" s="79">
        <f t="shared" si="5"/>
        <v>0</v>
      </c>
      <c r="AA98" s="63"/>
      <c r="AB98" s="63"/>
      <c r="AC98" s="63"/>
      <c r="AD98" s="80"/>
      <c r="AF98" s="91"/>
      <c r="AG98" s="147" t="s">
        <v>175</v>
      </c>
      <c r="AH98" s="132"/>
      <c r="AI98" s="132"/>
      <c r="AJ98" s="132"/>
      <c r="AK98" s="132"/>
      <c r="AL98" s="132"/>
      <c r="AM98" s="132"/>
      <c r="AN98" s="132"/>
      <c r="AO98" s="132"/>
      <c r="AP98" s="132"/>
      <c r="AQ98" s="132"/>
      <c r="AR98" s="100" t="s">
        <v>296</v>
      </c>
      <c r="AS98" s="101"/>
      <c r="AT98" s="89">
        <v>4000</v>
      </c>
      <c r="AU98" s="78"/>
      <c r="AV98" s="78"/>
      <c r="AW98" s="78"/>
      <c r="AX98" s="78"/>
      <c r="AY98" s="78"/>
      <c r="AZ98" s="78"/>
      <c r="BA98" s="208">
        <v>0</v>
      </c>
      <c r="BB98" s="209"/>
      <c r="BC98" s="209"/>
      <c r="BD98" s="209"/>
      <c r="BE98" s="210"/>
      <c r="BF98" s="79">
        <f t="shared" si="7"/>
        <v>0</v>
      </c>
      <c r="BG98" s="63"/>
      <c r="BH98" s="63"/>
      <c r="BI98" s="63"/>
      <c r="BJ98" s="80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5"/>
      <c r="CA98" s="5"/>
      <c r="CB98" s="5"/>
      <c r="CC98" s="5"/>
      <c r="CD98" s="5"/>
      <c r="CE98" s="5"/>
      <c r="CF98" s="6"/>
      <c r="CG98" s="6"/>
      <c r="CH98" s="6"/>
      <c r="CI98" s="6"/>
      <c r="CJ98" s="6"/>
      <c r="CK98" s="7"/>
      <c r="CL98" s="6"/>
      <c r="CM98" s="6"/>
      <c r="CN98" s="6"/>
      <c r="CO98" s="6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5"/>
      <c r="DD98" s="5"/>
      <c r="DE98" s="5"/>
      <c r="DF98" s="5"/>
      <c r="DG98" s="5"/>
      <c r="DH98" s="5"/>
      <c r="DI98" s="6"/>
      <c r="DJ98" s="6"/>
      <c r="DK98" s="6"/>
      <c r="DL98" s="6"/>
      <c r="DM98" s="6"/>
      <c r="DN98" s="7"/>
      <c r="DO98" s="6"/>
      <c r="DP98" s="6"/>
      <c r="DQ98" s="6"/>
      <c r="DR98" s="6"/>
      <c r="DS98" s="6"/>
    </row>
    <row r="99" spans="1:123" ht="16" customHeight="1">
      <c r="A99" s="92"/>
      <c r="B99" s="81" t="s">
        <v>79</v>
      </c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99"/>
      <c r="O99" s="107">
        <v>1000</v>
      </c>
      <c r="P99" s="85"/>
      <c r="Q99" s="85"/>
      <c r="R99" s="85"/>
      <c r="S99" s="85"/>
      <c r="T99" s="85"/>
      <c r="U99" s="211">
        <v>0</v>
      </c>
      <c r="V99" s="212"/>
      <c r="W99" s="212"/>
      <c r="X99" s="212"/>
      <c r="Y99" s="213"/>
      <c r="Z99" s="86">
        <f t="shared" si="5"/>
        <v>0</v>
      </c>
      <c r="AA99" s="87"/>
      <c r="AB99" s="87"/>
      <c r="AC99" s="87"/>
      <c r="AD99" s="88"/>
      <c r="AF99" s="91"/>
      <c r="AG99" s="147" t="s">
        <v>176</v>
      </c>
      <c r="AH99" s="132"/>
      <c r="AI99" s="132"/>
      <c r="AJ99" s="132"/>
      <c r="AK99" s="132"/>
      <c r="AL99" s="132"/>
      <c r="AM99" s="132"/>
      <c r="AN99" s="132"/>
      <c r="AO99" s="132"/>
      <c r="AP99" s="132"/>
      <c r="AQ99" s="132"/>
      <c r="AR99" s="102"/>
      <c r="AS99" s="103"/>
      <c r="AT99" s="89">
        <v>4000</v>
      </c>
      <c r="AU99" s="78"/>
      <c r="AV99" s="78"/>
      <c r="AW99" s="78"/>
      <c r="AX99" s="78"/>
      <c r="AY99" s="78"/>
      <c r="AZ99" s="78"/>
      <c r="BA99" s="208">
        <v>0</v>
      </c>
      <c r="BB99" s="209"/>
      <c r="BC99" s="209"/>
      <c r="BD99" s="209"/>
      <c r="BE99" s="210"/>
      <c r="BF99" s="79">
        <f t="shared" si="7"/>
        <v>0</v>
      </c>
      <c r="BG99" s="63"/>
      <c r="BH99" s="63"/>
      <c r="BI99" s="63"/>
      <c r="BJ99" s="80"/>
      <c r="BL99" s="90" t="s">
        <v>284</v>
      </c>
      <c r="BM99" s="109" t="s">
        <v>255</v>
      </c>
      <c r="BN99" s="110"/>
      <c r="BO99" s="110"/>
      <c r="BP99" s="110"/>
      <c r="BQ99" s="110"/>
      <c r="BR99" s="110"/>
      <c r="BS99" s="110"/>
      <c r="BT99" s="110"/>
      <c r="BU99" s="110"/>
      <c r="BV99" s="110"/>
      <c r="BW99" s="110"/>
      <c r="BX99" s="110"/>
      <c r="BY99" s="111"/>
      <c r="BZ99" s="112">
        <v>1200</v>
      </c>
      <c r="CA99" s="113"/>
      <c r="CB99" s="113"/>
      <c r="CC99" s="113"/>
      <c r="CD99" s="113"/>
      <c r="CE99" s="113"/>
      <c r="CF99" s="205">
        <v>0</v>
      </c>
      <c r="CG99" s="206"/>
      <c r="CH99" s="206"/>
      <c r="CI99" s="206"/>
      <c r="CJ99" s="207"/>
      <c r="CK99" s="114">
        <f t="shared" ref="CK99:CK100" si="10">BZ99*CF99</f>
        <v>0</v>
      </c>
      <c r="CL99" s="110"/>
      <c r="CM99" s="110"/>
      <c r="CN99" s="110"/>
      <c r="CO99" s="111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5"/>
      <c r="DD99" s="5"/>
      <c r="DE99" s="5"/>
      <c r="DF99" s="5"/>
      <c r="DG99" s="5"/>
      <c r="DH99" s="5"/>
      <c r="DI99" s="6"/>
      <c r="DJ99" s="6"/>
      <c r="DK99" s="6"/>
      <c r="DL99" s="6"/>
      <c r="DM99" s="6"/>
      <c r="DN99" s="7"/>
      <c r="DO99" s="6"/>
      <c r="DP99" s="6"/>
      <c r="DQ99" s="6"/>
      <c r="DR99" s="6"/>
      <c r="DS99" s="6"/>
    </row>
    <row r="100" spans="1:123" ht="16" customHeight="1">
      <c r="A100" s="172" t="s">
        <v>271</v>
      </c>
      <c r="B100" s="109" t="s">
        <v>80</v>
      </c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1"/>
      <c r="O100" s="112">
        <v>400</v>
      </c>
      <c r="P100" s="113"/>
      <c r="Q100" s="113"/>
      <c r="R100" s="113"/>
      <c r="S100" s="113"/>
      <c r="T100" s="113"/>
      <c r="U100" s="205">
        <v>0</v>
      </c>
      <c r="V100" s="206"/>
      <c r="W100" s="206"/>
      <c r="X100" s="206"/>
      <c r="Y100" s="207"/>
      <c r="Z100" s="68">
        <f t="shared" si="5"/>
        <v>0</v>
      </c>
      <c r="AA100" s="120"/>
      <c r="AB100" s="120"/>
      <c r="AC100" s="120"/>
      <c r="AD100" s="121"/>
      <c r="AF100" s="91"/>
      <c r="AG100" s="147" t="s">
        <v>177</v>
      </c>
      <c r="AH100" s="132"/>
      <c r="AI100" s="132"/>
      <c r="AJ100" s="132"/>
      <c r="AK100" s="132"/>
      <c r="AL100" s="132"/>
      <c r="AM100" s="132"/>
      <c r="AN100" s="132"/>
      <c r="AO100" s="132"/>
      <c r="AP100" s="132"/>
      <c r="AQ100" s="132"/>
      <c r="AR100" s="102"/>
      <c r="AS100" s="103"/>
      <c r="AT100" s="89">
        <v>4000</v>
      </c>
      <c r="AU100" s="78"/>
      <c r="AV100" s="78"/>
      <c r="AW100" s="78"/>
      <c r="AX100" s="78"/>
      <c r="AY100" s="78"/>
      <c r="AZ100" s="78"/>
      <c r="BA100" s="208">
        <v>0</v>
      </c>
      <c r="BB100" s="209"/>
      <c r="BC100" s="209"/>
      <c r="BD100" s="209"/>
      <c r="BE100" s="210"/>
      <c r="BF100" s="79">
        <f t="shared" si="7"/>
        <v>0</v>
      </c>
      <c r="BG100" s="63"/>
      <c r="BH100" s="63"/>
      <c r="BI100" s="63"/>
      <c r="BJ100" s="80"/>
      <c r="BL100" s="91"/>
      <c r="BM100" s="74" t="s">
        <v>256</v>
      </c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98"/>
      <c r="BZ100" s="89">
        <v>2400</v>
      </c>
      <c r="CA100" s="78"/>
      <c r="CB100" s="78"/>
      <c r="CC100" s="78"/>
      <c r="CD100" s="78"/>
      <c r="CE100" s="78"/>
      <c r="CF100" s="208">
        <v>0</v>
      </c>
      <c r="CG100" s="209"/>
      <c r="CH100" s="209"/>
      <c r="CI100" s="209"/>
      <c r="CJ100" s="210"/>
      <c r="CK100" s="106">
        <f t="shared" si="10"/>
        <v>0</v>
      </c>
      <c r="CL100" s="75"/>
      <c r="CM100" s="75"/>
      <c r="CN100" s="75"/>
      <c r="CO100" s="98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5"/>
      <c r="DD100" s="5"/>
      <c r="DE100" s="5"/>
      <c r="DF100" s="5"/>
      <c r="DG100" s="5"/>
      <c r="DH100" s="5"/>
      <c r="DI100" s="6"/>
      <c r="DJ100" s="6"/>
      <c r="DK100" s="6"/>
      <c r="DL100" s="6"/>
      <c r="DM100" s="6"/>
      <c r="DN100" s="7"/>
      <c r="DO100" s="6"/>
      <c r="DP100" s="6"/>
      <c r="DQ100" s="6"/>
      <c r="DR100" s="6"/>
      <c r="DS100" s="6"/>
    </row>
    <row r="101" spans="1:123" ht="16" customHeight="1">
      <c r="A101" s="173"/>
      <c r="B101" s="81" t="s">
        <v>81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99"/>
      <c r="O101" s="107">
        <v>650</v>
      </c>
      <c r="P101" s="85"/>
      <c r="Q101" s="85"/>
      <c r="R101" s="85"/>
      <c r="S101" s="85"/>
      <c r="T101" s="85"/>
      <c r="U101" s="211">
        <v>0</v>
      </c>
      <c r="V101" s="212"/>
      <c r="W101" s="212"/>
      <c r="X101" s="212"/>
      <c r="Y101" s="213"/>
      <c r="Z101" s="86">
        <f t="shared" si="5"/>
        <v>0</v>
      </c>
      <c r="AA101" s="87"/>
      <c r="AB101" s="87"/>
      <c r="AC101" s="87"/>
      <c r="AD101" s="88"/>
      <c r="AF101" s="91"/>
      <c r="AG101" s="147" t="s">
        <v>178</v>
      </c>
      <c r="AH101" s="132"/>
      <c r="AI101" s="132"/>
      <c r="AJ101" s="132"/>
      <c r="AK101" s="132"/>
      <c r="AL101" s="132"/>
      <c r="AM101" s="132"/>
      <c r="AN101" s="132"/>
      <c r="AO101" s="132"/>
      <c r="AP101" s="132"/>
      <c r="AQ101" s="132"/>
      <c r="AR101" s="102"/>
      <c r="AS101" s="103"/>
      <c r="AT101" s="89">
        <v>4000</v>
      </c>
      <c r="AU101" s="78"/>
      <c r="AV101" s="78"/>
      <c r="AW101" s="78"/>
      <c r="AX101" s="78"/>
      <c r="AY101" s="78"/>
      <c r="AZ101" s="78"/>
      <c r="BA101" s="208">
        <v>0</v>
      </c>
      <c r="BB101" s="209"/>
      <c r="BC101" s="209"/>
      <c r="BD101" s="209"/>
      <c r="BE101" s="210"/>
      <c r="BF101" s="79">
        <f t="shared" si="7"/>
        <v>0</v>
      </c>
      <c r="BG101" s="63"/>
      <c r="BH101" s="63"/>
      <c r="BI101" s="63"/>
      <c r="BJ101" s="80"/>
      <c r="BL101" s="92"/>
      <c r="BM101" s="81" t="s">
        <v>257</v>
      </c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99"/>
      <c r="BZ101" s="107">
        <v>0</v>
      </c>
      <c r="CA101" s="85"/>
      <c r="CB101" s="85"/>
      <c r="CC101" s="85"/>
      <c r="CD101" s="85"/>
      <c r="CE101" s="85"/>
      <c r="CF101" s="115"/>
      <c r="CG101" s="116"/>
      <c r="CH101" s="116"/>
      <c r="CI101" s="116"/>
      <c r="CJ101" s="117"/>
      <c r="CK101" s="108">
        <f>SUM(BZ101)</f>
        <v>0</v>
      </c>
      <c r="CL101" s="82"/>
      <c r="CM101" s="82"/>
      <c r="CN101" s="82"/>
      <c r="CO101" s="99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</row>
    <row r="102" spans="1:123" ht="16" customHeight="1">
      <c r="A102" s="90" t="s">
        <v>272</v>
      </c>
      <c r="B102" s="109" t="s">
        <v>82</v>
      </c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1"/>
      <c r="O102" s="112">
        <v>2400</v>
      </c>
      <c r="P102" s="113"/>
      <c r="Q102" s="113"/>
      <c r="R102" s="113"/>
      <c r="S102" s="113"/>
      <c r="T102" s="113"/>
      <c r="U102" s="205">
        <v>0</v>
      </c>
      <c r="V102" s="206"/>
      <c r="W102" s="206"/>
      <c r="X102" s="206"/>
      <c r="Y102" s="207"/>
      <c r="Z102" s="68">
        <f t="shared" si="5"/>
        <v>0</v>
      </c>
      <c r="AA102" s="120"/>
      <c r="AB102" s="120"/>
      <c r="AC102" s="120"/>
      <c r="AD102" s="121"/>
      <c r="AF102" s="91"/>
      <c r="AG102" s="147" t="s">
        <v>179</v>
      </c>
      <c r="AH102" s="132"/>
      <c r="AI102" s="132"/>
      <c r="AJ102" s="132"/>
      <c r="AK102" s="132"/>
      <c r="AL102" s="132"/>
      <c r="AM102" s="132"/>
      <c r="AN102" s="132"/>
      <c r="AO102" s="132"/>
      <c r="AP102" s="132"/>
      <c r="AQ102" s="132"/>
      <c r="AR102" s="104"/>
      <c r="AS102" s="105"/>
      <c r="AT102" s="89">
        <v>4000</v>
      </c>
      <c r="AU102" s="78"/>
      <c r="AV102" s="78"/>
      <c r="AW102" s="78"/>
      <c r="AX102" s="78"/>
      <c r="AY102" s="78"/>
      <c r="AZ102" s="78"/>
      <c r="BA102" s="208">
        <v>0</v>
      </c>
      <c r="BB102" s="209"/>
      <c r="BC102" s="209"/>
      <c r="BD102" s="209"/>
      <c r="BE102" s="210"/>
      <c r="BF102" s="79">
        <f t="shared" si="7"/>
        <v>0</v>
      </c>
      <c r="BG102" s="63"/>
      <c r="BH102" s="63"/>
      <c r="BI102" s="63"/>
      <c r="BJ102" s="80"/>
      <c r="BL102" s="93" t="s">
        <v>326</v>
      </c>
      <c r="BM102" s="69"/>
      <c r="BN102" s="69"/>
      <c r="BO102" s="69"/>
      <c r="BP102" s="69"/>
      <c r="BQ102" s="69"/>
      <c r="BR102" s="69"/>
      <c r="BS102" s="69"/>
      <c r="BT102" s="94"/>
      <c r="BU102" s="68">
        <f>SUM(Z7:AD23,Z29:AD35,Z48:AD107,BF7:BJ108,CK7:CO91)</f>
        <v>0</v>
      </c>
      <c r="BV102" s="69"/>
      <c r="BW102" s="69"/>
      <c r="BX102" s="69"/>
      <c r="BY102" s="69"/>
      <c r="BZ102" s="59" t="s">
        <v>327</v>
      </c>
      <c r="CA102" s="60"/>
      <c r="CB102" s="60"/>
      <c r="CC102" s="60"/>
      <c r="CD102" s="60"/>
      <c r="CE102" s="60"/>
      <c r="CF102" s="60"/>
      <c r="CG102" s="60"/>
      <c r="CH102" s="60"/>
      <c r="CI102" s="60"/>
      <c r="CJ102" s="61"/>
      <c r="CK102" s="68">
        <f>SUM(Z24:AD28:Z36:AD47)</f>
        <v>0</v>
      </c>
      <c r="CL102" s="69"/>
      <c r="CM102" s="69"/>
      <c r="CN102" s="69"/>
      <c r="CO102" s="70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</row>
    <row r="103" spans="1:123" ht="16" customHeight="1">
      <c r="A103" s="91"/>
      <c r="B103" s="74" t="s">
        <v>83</v>
      </c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98"/>
      <c r="O103" s="89">
        <v>2100</v>
      </c>
      <c r="P103" s="78"/>
      <c r="Q103" s="78"/>
      <c r="R103" s="78"/>
      <c r="S103" s="78"/>
      <c r="T103" s="78"/>
      <c r="U103" s="208">
        <v>0</v>
      </c>
      <c r="V103" s="209"/>
      <c r="W103" s="209"/>
      <c r="X103" s="209"/>
      <c r="Y103" s="210"/>
      <c r="Z103" s="79">
        <f t="shared" si="5"/>
        <v>0</v>
      </c>
      <c r="AA103" s="63"/>
      <c r="AB103" s="63"/>
      <c r="AC103" s="63"/>
      <c r="AD103" s="80"/>
      <c r="AF103" s="91"/>
      <c r="AG103" s="74" t="s">
        <v>180</v>
      </c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162" t="s">
        <v>286</v>
      </c>
      <c r="AS103" s="133"/>
      <c r="AT103" s="89">
        <v>2000</v>
      </c>
      <c r="AU103" s="78"/>
      <c r="AV103" s="78"/>
      <c r="AW103" s="78"/>
      <c r="AX103" s="78"/>
      <c r="AY103" s="78"/>
      <c r="AZ103" s="78"/>
      <c r="BA103" s="208">
        <v>0</v>
      </c>
      <c r="BB103" s="209"/>
      <c r="BC103" s="209"/>
      <c r="BD103" s="209"/>
      <c r="BE103" s="210"/>
      <c r="BF103" s="79">
        <f t="shared" si="7"/>
        <v>0</v>
      </c>
      <c r="BG103" s="63"/>
      <c r="BH103" s="63"/>
      <c r="BI103" s="63"/>
      <c r="BJ103" s="80"/>
      <c r="BL103" s="43" t="s">
        <v>320</v>
      </c>
      <c r="BM103" s="44"/>
      <c r="BN103" s="44"/>
      <c r="BO103" s="44"/>
      <c r="BP103" s="45"/>
      <c r="BQ103" s="217">
        <v>0</v>
      </c>
      <c r="BR103" s="218"/>
      <c r="BS103" s="218"/>
      <c r="BT103" s="219"/>
      <c r="BU103" s="46">
        <f>ROUNDDOWN(BU102*BQ103,0)</f>
        <v>0</v>
      </c>
      <c r="BV103" s="47"/>
      <c r="BW103" s="47"/>
      <c r="BX103" s="47"/>
      <c r="BY103" s="47"/>
      <c r="BZ103" s="65" t="s">
        <v>323</v>
      </c>
      <c r="CA103" s="66"/>
      <c r="CB103" s="66"/>
      <c r="CC103" s="66"/>
      <c r="CD103" s="66"/>
      <c r="CE103" s="66"/>
      <c r="CF103" s="66"/>
      <c r="CG103" s="217">
        <v>0</v>
      </c>
      <c r="CH103" s="220"/>
      <c r="CI103" s="220"/>
      <c r="CJ103" s="221"/>
      <c r="CK103" s="71">
        <f>ROUNDDOWN(CK102*CG103,0)</f>
        <v>0</v>
      </c>
      <c r="CL103" s="66"/>
      <c r="CM103" s="66"/>
      <c r="CN103" s="66"/>
      <c r="CO103" s="72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</row>
    <row r="104" spans="1:123" ht="16" customHeight="1">
      <c r="A104" s="91"/>
      <c r="B104" s="74" t="s">
        <v>84</v>
      </c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98"/>
      <c r="O104" s="89">
        <v>2000</v>
      </c>
      <c r="P104" s="78"/>
      <c r="Q104" s="78"/>
      <c r="R104" s="78"/>
      <c r="S104" s="78"/>
      <c r="T104" s="78"/>
      <c r="U104" s="208">
        <v>0</v>
      </c>
      <c r="V104" s="209"/>
      <c r="W104" s="209"/>
      <c r="X104" s="209"/>
      <c r="Y104" s="210"/>
      <c r="Z104" s="79">
        <f t="shared" si="5"/>
        <v>0</v>
      </c>
      <c r="AA104" s="63"/>
      <c r="AB104" s="63"/>
      <c r="AC104" s="63"/>
      <c r="AD104" s="80"/>
      <c r="AF104" s="91"/>
      <c r="AG104" s="74" t="s">
        <v>181</v>
      </c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132"/>
      <c r="AS104" s="133"/>
      <c r="AT104" s="89">
        <v>2000</v>
      </c>
      <c r="AU104" s="78"/>
      <c r="AV104" s="78"/>
      <c r="AW104" s="78"/>
      <c r="AX104" s="78"/>
      <c r="AY104" s="78"/>
      <c r="AZ104" s="78"/>
      <c r="BA104" s="208">
        <v>0</v>
      </c>
      <c r="BB104" s="209"/>
      <c r="BC104" s="209"/>
      <c r="BD104" s="209"/>
      <c r="BE104" s="210"/>
      <c r="BF104" s="79">
        <f t="shared" si="7"/>
        <v>0</v>
      </c>
      <c r="BG104" s="63"/>
      <c r="BH104" s="63"/>
      <c r="BI104" s="63"/>
      <c r="BJ104" s="80"/>
      <c r="BL104" s="95" t="s">
        <v>325</v>
      </c>
      <c r="BM104" s="96"/>
      <c r="BN104" s="96"/>
      <c r="BO104" s="96"/>
      <c r="BP104" s="96"/>
      <c r="BQ104" s="96"/>
      <c r="BR104" s="96"/>
      <c r="BS104" s="96"/>
      <c r="BT104" s="97"/>
      <c r="BU104" s="79">
        <f>SUM(BU102-BU103,CK93:CO97,CK99:CO101)</f>
        <v>0</v>
      </c>
      <c r="BV104" s="44"/>
      <c r="BW104" s="44"/>
      <c r="BX104" s="44"/>
      <c r="BY104" s="44"/>
      <c r="BZ104" s="62" t="s">
        <v>324</v>
      </c>
      <c r="CA104" s="63"/>
      <c r="CB104" s="63"/>
      <c r="CC104" s="63"/>
      <c r="CD104" s="63"/>
      <c r="CE104" s="63"/>
      <c r="CF104" s="63"/>
      <c r="CG104" s="63"/>
      <c r="CH104" s="63"/>
      <c r="CI104" s="63"/>
      <c r="CJ104" s="64"/>
      <c r="CK104" s="46">
        <f>SUM(CK102-CK103,)</f>
        <v>0</v>
      </c>
      <c r="CL104" s="47"/>
      <c r="CM104" s="47"/>
      <c r="CN104" s="47"/>
      <c r="CO104" s="7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</row>
    <row r="105" spans="1:123" ht="16" customHeight="1">
      <c r="A105" s="91"/>
      <c r="B105" s="74" t="s">
        <v>85</v>
      </c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98"/>
      <c r="O105" s="89">
        <v>2000</v>
      </c>
      <c r="P105" s="78"/>
      <c r="Q105" s="78"/>
      <c r="R105" s="78"/>
      <c r="S105" s="78"/>
      <c r="T105" s="78"/>
      <c r="U105" s="208">
        <v>0</v>
      </c>
      <c r="V105" s="209"/>
      <c r="W105" s="209"/>
      <c r="X105" s="209"/>
      <c r="Y105" s="210"/>
      <c r="Z105" s="79">
        <f t="shared" si="5"/>
        <v>0</v>
      </c>
      <c r="AA105" s="63"/>
      <c r="AB105" s="63"/>
      <c r="AC105" s="63"/>
      <c r="AD105" s="80"/>
      <c r="AF105" s="91"/>
      <c r="AG105" s="74" t="s">
        <v>182</v>
      </c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132"/>
      <c r="AS105" s="133"/>
      <c r="AT105" s="89">
        <v>2000</v>
      </c>
      <c r="AU105" s="78"/>
      <c r="AV105" s="78"/>
      <c r="AW105" s="78"/>
      <c r="AX105" s="78"/>
      <c r="AY105" s="78"/>
      <c r="AZ105" s="78"/>
      <c r="BA105" s="208">
        <v>0</v>
      </c>
      <c r="BB105" s="209"/>
      <c r="BC105" s="209"/>
      <c r="BD105" s="209"/>
      <c r="BE105" s="210"/>
      <c r="BF105" s="79">
        <f t="shared" si="7"/>
        <v>0</v>
      </c>
      <c r="BG105" s="63"/>
      <c r="BH105" s="63"/>
      <c r="BI105" s="63"/>
      <c r="BJ105" s="80"/>
      <c r="BL105" s="43" t="s">
        <v>318</v>
      </c>
      <c r="BM105" s="44"/>
      <c r="BN105" s="44"/>
      <c r="BO105" s="44"/>
      <c r="BP105" s="44"/>
      <c r="BQ105" s="44"/>
      <c r="BR105" s="44"/>
      <c r="BS105" s="44"/>
      <c r="BT105" s="45"/>
      <c r="BU105" s="46">
        <f>ROUNDDOWN(BU104*0.1,0)</f>
        <v>0</v>
      </c>
      <c r="BV105" s="47"/>
      <c r="BW105" s="47"/>
      <c r="BX105" s="47"/>
      <c r="BY105" s="47"/>
      <c r="BZ105" s="65" t="s">
        <v>298</v>
      </c>
      <c r="CA105" s="66"/>
      <c r="CB105" s="66"/>
      <c r="CC105" s="66"/>
      <c r="CD105" s="66"/>
      <c r="CE105" s="66"/>
      <c r="CF105" s="66"/>
      <c r="CG105" s="66"/>
      <c r="CH105" s="66"/>
      <c r="CI105" s="66"/>
      <c r="CJ105" s="67"/>
      <c r="CK105" s="71">
        <f>ROUNDDOWN(CK104*0.08,0)</f>
        <v>0</v>
      </c>
      <c r="CL105" s="66"/>
      <c r="CM105" s="66"/>
      <c r="CN105" s="66"/>
      <c r="CO105" s="72"/>
    </row>
    <row r="106" spans="1:123" ht="16" customHeight="1">
      <c r="A106" s="92"/>
      <c r="B106" s="81" t="s">
        <v>86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99"/>
      <c r="O106" s="107">
        <v>1200</v>
      </c>
      <c r="P106" s="85"/>
      <c r="Q106" s="85"/>
      <c r="R106" s="85"/>
      <c r="S106" s="85"/>
      <c r="T106" s="85"/>
      <c r="U106" s="211">
        <v>0</v>
      </c>
      <c r="V106" s="212"/>
      <c r="W106" s="212"/>
      <c r="X106" s="212"/>
      <c r="Y106" s="213"/>
      <c r="Z106" s="86">
        <f t="shared" si="5"/>
        <v>0</v>
      </c>
      <c r="AA106" s="87"/>
      <c r="AB106" s="87"/>
      <c r="AC106" s="87"/>
      <c r="AD106" s="88"/>
      <c r="AF106" s="91"/>
      <c r="AG106" s="74" t="s">
        <v>183</v>
      </c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132"/>
      <c r="AS106" s="133"/>
      <c r="AT106" s="89">
        <v>2000</v>
      </c>
      <c r="AU106" s="78"/>
      <c r="AV106" s="78"/>
      <c r="AW106" s="78"/>
      <c r="AX106" s="78"/>
      <c r="AY106" s="78"/>
      <c r="AZ106" s="78"/>
      <c r="BA106" s="208">
        <v>0</v>
      </c>
      <c r="BB106" s="209"/>
      <c r="BC106" s="209"/>
      <c r="BD106" s="209"/>
      <c r="BE106" s="210"/>
      <c r="BF106" s="79">
        <f t="shared" si="7"/>
        <v>0</v>
      </c>
      <c r="BG106" s="63"/>
      <c r="BH106" s="63"/>
      <c r="BI106" s="63"/>
      <c r="BJ106" s="80"/>
      <c r="BL106" s="48" t="s">
        <v>321</v>
      </c>
      <c r="BM106" s="49"/>
      <c r="BN106" s="49"/>
      <c r="BO106" s="49"/>
      <c r="BP106" s="49"/>
      <c r="BQ106" s="49"/>
      <c r="BR106" s="49"/>
      <c r="BS106" s="49"/>
      <c r="BT106" s="50"/>
      <c r="BU106" s="51">
        <f>SUM(BU104:BY105)</f>
        <v>0</v>
      </c>
      <c r="BV106" s="52"/>
      <c r="BW106" s="52"/>
      <c r="BX106" s="52"/>
      <c r="BY106" s="52"/>
      <c r="BZ106" s="62" t="s">
        <v>322</v>
      </c>
      <c r="CA106" s="63"/>
      <c r="CB106" s="63"/>
      <c r="CC106" s="63"/>
      <c r="CD106" s="63"/>
      <c r="CE106" s="63"/>
      <c r="CF106" s="63"/>
      <c r="CG106" s="63"/>
      <c r="CH106" s="63"/>
      <c r="CI106" s="63"/>
      <c r="CJ106" s="64"/>
      <c r="CK106" s="46">
        <f>SUM(CK104:CO105)</f>
        <v>0</v>
      </c>
      <c r="CL106" s="47"/>
      <c r="CM106" s="47"/>
      <c r="CN106" s="47"/>
      <c r="CO106" s="73"/>
    </row>
    <row r="107" spans="1:123" ht="16" customHeight="1">
      <c r="A107" s="39"/>
      <c r="B107" s="139" t="s">
        <v>87</v>
      </c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1"/>
      <c r="O107" s="142">
        <v>2980</v>
      </c>
      <c r="P107" s="143"/>
      <c r="Q107" s="143"/>
      <c r="R107" s="143"/>
      <c r="S107" s="143"/>
      <c r="T107" s="143"/>
      <c r="U107" s="214">
        <v>0</v>
      </c>
      <c r="V107" s="215"/>
      <c r="W107" s="215"/>
      <c r="X107" s="215"/>
      <c r="Y107" s="216"/>
      <c r="Z107" s="144">
        <f t="shared" si="5"/>
        <v>0</v>
      </c>
      <c r="AA107" s="145"/>
      <c r="AB107" s="145"/>
      <c r="AC107" s="145"/>
      <c r="AD107" s="146"/>
      <c r="AF107" s="91"/>
      <c r="AG107" s="74" t="s">
        <v>184</v>
      </c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132"/>
      <c r="AS107" s="133"/>
      <c r="AT107" s="89">
        <v>2000</v>
      </c>
      <c r="AU107" s="78"/>
      <c r="AV107" s="78"/>
      <c r="AW107" s="78"/>
      <c r="AX107" s="78"/>
      <c r="AY107" s="78"/>
      <c r="AZ107" s="78"/>
      <c r="BA107" s="208">
        <v>0</v>
      </c>
      <c r="BB107" s="209"/>
      <c r="BC107" s="209"/>
      <c r="BD107" s="209"/>
      <c r="BE107" s="210"/>
      <c r="BF107" s="79">
        <f t="shared" si="7"/>
        <v>0</v>
      </c>
      <c r="BG107" s="63"/>
      <c r="BH107" s="63"/>
      <c r="BI107" s="63"/>
      <c r="BJ107" s="80"/>
      <c r="BL107" s="53" t="s">
        <v>319</v>
      </c>
      <c r="BM107" s="54"/>
      <c r="BN107" s="54"/>
      <c r="BO107" s="54"/>
      <c r="BP107" s="54"/>
      <c r="BQ107" s="54"/>
      <c r="BR107" s="54"/>
      <c r="BS107" s="54"/>
      <c r="BT107" s="55"/>
      <c r="BU107" s="56">
        <f>SUM(BU106,CK106)</f>
        <v>0</v>
      </c>
      <c r="BV107" s="57"/>
      <c r="BW107" s="57"/>
      <c r="BX107" s="57"/>
      <c r="BY107" s="57"/>
      <c r="BZ107" s="57"/>
      <c r="CA107" s="57"/>
      <c r="CB107" s="57"/>
      <c r="CC107" s="57"/>
      <c r="CD107" s="57"/>
      <c r="CE107" s="57"/>
      <c r="CF107" s="57"/>
      <c r="CG107" s="57"/>
      <c r="CH107" s="57"/>
      <c r="CI107" s="57"/>
      <c r="CJ107" s="57"/>
      <c r="CK107" s="57"/>
      <c r="CL107" s="57"/>
      <c r="CM107" s="57"/>
      <c r="CN107" s="57"/>
      <c r="CO107" s="58"/>
    </row>
    <row r="108" spans="1:123" ht="16" customHeight="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5"/>
      <c r="P108" s="5"/>
      <c r="Q108" s="5"/>
      <c r="R108" s="5"/>
      <c r="S108" s="5"/>
      <c r="T108" s="5"/>
      <c r="U108" s="6"/>
      <c r="V108" s="6"/>
      <c r="W108" s="6"/>
      <c r="X108" s="6"/>
      <c r="Y108" s="40"/>
      <c r="Z108" s="7"/>
      <c r="AA108" s="6"/>
      <c r="AB108" s="6"/>
      <c r="AC108" s="6"/>
      <c r="AD108" s="6"/>
      <c r="AF108" s="92"/>
      <c r="AG108" s="81" t="s">
        <v>185</v>
      </c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163"/>
      <c r="AS108" s="164"/>
      <c r="AT108" s="107">
        <v>2000</v>
      </c>
      <c r="AU108" s="85"/>
      <c r="AV108" s="85"/>
      <c r="AW108" s="85"/>
      <c r="AX108" s="85"/>
      <c r="AY108" s="85"/>
      <c r="AZ108" s="85"/>
      <c r="BA108" s="211">
        <v>0</v>
      </c>
      <c r="BB108" s="212"/>
      <c r="BC108" s="212"/>
      <c r="BD108" s="212"/>
      <c r="BE108" s="213"/>
      <c r="BF108" s="86">
        <f t="shared" si="7"/>
        <v>0</v>
      </c>
      <c r="BG108" s="87"/>
      <c r="BH108" s="87"/>
      <c r="BI108" s="87"/>
      <c r="BJ108" s="88"/>
      <c r="BM108" s="2"/>
      <c r="BN108" s="2"/>
      <c r="BO108" s="2"/>
      <c r="BP108" s="2"/>
      <c r="BQ108" s="2"/>
      <c r="BR108" s="2"/>
      <c r="BS108" s="2"/>
      <c r="BT108" s="2"/>
      <c r="BU108" s="26"/>
      <c r="BV108" s="2"/>
      <c r="BW108" s="2"/>
      <c r="BX108" s="2"/>
      <c r="BY108" s="2"/>
      <c r="BZ108" s="5"/>
      <c r="CA108" s="5"/>
      <c r="CB108" s="5"/>
      <c r="CC108" s="5"/>
      <c r="CD108" s="5"/>
      <c r="CE108" s="5"/>
      <c r="CF108" s="6"/>
      <c r="CG108" s="6"/>
      <c r="CH108" s="6"/>
      <c r="CI108" s="6"/>
      <c r="CJ108" s="6"/>
      <c r="CK108" s="7"/>
      <c r="CL108" s="6"/>
      <c r="CM108" s="6"/>
      <c r="CN108" s="6"/>
      <c r="CO108" s="6"/>
    </row>
    <row r="109" spans="1:123">
      <c r="BM109" s="2"/>
    </row>
  </sheetData>
  <sheetProtection algorithmName="SHA-512" hashValue="JUVP1eTXKctsQY8cZLuz+k7ODXxDELmNUfxdyLWCT8vve8pdVHloKrRUjdPe3h3+SAYE1rZW+TM56ZKkAUoQnQ==" saltValue="6g49GkUOlYgFA2HS1zL+cA==" spinCount="100000" sheet="1" objects="1" scenarios="1"/>
  <mergeCells count="1268">
    <mergeCell ref="CF63:CJ63"/>
    <mergeCell ref="CF64:CJ64"/>
    <mergeCell ref="CF65:CJ65"/>
    <mergeCell ref="BA106:BE106"/>
    <mergeCell ref="BA107:BE107"/>
    <mergeCell ref="BA108:BE108"/>
    <mergeCell ref="CF6:CJ6"/>
    <mergeCell ref="CF7:CJ7"/>
    <mergeCell ref="CF8:CJ8"/>
    <mergeCell ref="CF9:CJ9"/>
    <mergeCell ref="CF10:CJ10"/>
    <mergeCell ref="CF11:CJ11"/>
    <mergeCell ref="CF12:CJ12"/>
    <mergeCell ref="CF13:CJ13"/>
    <mergeCell ref="CF14:CJ14"/>
    <mergeCell ref="CF15:CJ15"/>
    <mergeCell ref="CF16:CJ16"/>
    <mergeCell ref="CF17:CJ17"/>
    <mergeCell ref="CF18:CJ18"/>
    <mergeCell ref="CF19:CJ19"/>
    <mergeCell ref="CF20:CJ20"/>
    <mergeCell ref="CF21:CJ21"/>
    <mergeCell ref="CF22:CJ22"/>
    <mergeCell ref="CF23:CJ23"/>
    <mergeCell ref="CF24:CJ24"/>
    <mergeCell ref="CF25:CJ25"/>
    <mergeCell ref="CF26:CJ26"/>
    <mergeCell ref="CF27:CJ27"/>
    <mergeCell ref="BM94:BY94"/>
    <mergeCell ref="BX21:BY21"/>
    <mergeCell ref="CF31:CJ31"/>
    <mergeCell ref="CF32:CJ32"/>
    <mergeCell ref="CF33:CJ33"/>
    <mergeCell ref="CF34:CJ34"/>
    <mergeCell ref="U8:Y8"/>
    <mergeCell ref="U9:Y9"/>
    <mergeCell ref="U10:Y10"/>
    <mergeCell ref="U11:Y11"/>
    <mergeCell ref="U12:Y12"/>
    <mergeCell ref="U13:Y13"/>
    <mergeCell ref="U14:Y14"/>
    <mergeCell ref="U15:Y15"/>
    <mergeCell ref="U16:Y16"/>
    <mergeCell ref="U17:Y17"/>
    <mergeCell ref="U18:Y18"/>
    <mergeCell ref="U19:Y19"/>
    <mergeCell ref="U20:Y20"/>
    <mergeCell ref="U21:Y21"/>
    <mergeCell ref="U22:Y22"/>
    <mergeCell ref="U23:Y23"/>
    <mergeCell ref="AG9:AS9"/>
    <mergeCell ref="AT9:AZ9"/>
    <mergeCell ref="AT11:AZ11"/>
    <mergeCell ref="AT20:AZ20"/>
    <mergeCell ref="AG21:AS21"/>
    <mergeCell ref="AT21:AZ21"/>
    <mergeCell ref="AT18:AZ18"/>
    <mergeCell ref="AG19:AS19"/>
    <mergeCell ref="AT19:AZ19"/>
    <mergeCell ref="AT16:AZ16"/>
    <mergeCell ref="BZ14:CE14"/>
    <mergeCell ref="CF49:CJ49"/>
    <mergeCell ref="CF50:CJ50"/>
    <mergeCell ref="CK14:CO14"/>
    <mergeCell ref="CF28:CJ28"/>
    <mergeCell ref="CF29:CJ29"/>
    <mergeCell ref="CF30:CJ30"/>
    <mergeCell ref="BA7:BE7"/>
    <mergeCell ref="BA8:BE8"/>
    <mergeCell ref="BA9:BE9"/>
    <mergeCell ref="BA10:BE10"/>
    <mergeCell ref="BA11:BE11"/>
    <mergeCell ref="BA12:BE12"/>
    <mergeCell ref="BA13:BE13"/>
    <mergeCell ref="BA14:BE14"/>
    <mergeCell ref="BA15:BE15"/>
    <mergeCell ref="BA16:BE16"/>
    <mergeCell ref="BA17:BE17"/>
    <mergeCell ref="BA18:BE18"/>
    <mergeCell ref="BA19:BE19"/>
    <mergeCell ref="BA20:BE20"/>
    <mergeCell ref="BA21:BE21"/>
    <mergeCell ref="BA22:BE22"/>
    <mergeCell ref="BF8:BJ8"/>
    <mergeCell ref="BF9:BJ9"/>
    <mergeCell ref="BF11:BJ11"/>
    <mergeCell ref="BF20:BJ20"/>
    <mergeCell ref="BF21:BJ21"/>
    <mergeCell ref="BF18:BJ18"/>
    <mergeCell ref="BF19:BJ19"/>
    <mergeCell ref="BF26:BJ26"/>
    <mergeCell ref="BX25:BY27"/>
    <mergeCell ref="BX28:BY29"/>
    <mergeCell ref="BX42:BY48"/>
    <mergeCell ref="BL86:BL91"/>
    <mergeCell ref="BL72:BL85"/>
    <mergeCell ref="BL68:BL71"/>
    <mergeCell ref="BL64:BL67"/>
    <mergeCell ref="BL49:BL63"/>
    <mergeCell ref="BL7:BL48"/>
    <mergeCell ref="BX41:BY41"/>
    <mergeCell ref="BM7:BW7"/>
    <mergeCell ref="BM8:BW8"/>
    <mergeCell ref="BM9:BW9"/>
    <mergeCell ref="BM10:BW10"/>
    <mergeCell ref="BM11:BW11"/>
    <mergeCell ref="BM12:BW12"/>
    <mergeCell ref="BM13:BW13"/>
    <mergeCell ref="BM14:BW14"/>
    <mergeCell ref="BM15:BW15"/>
    <mergeCell ref="BM16:BW16"/>
    <mergeCell ref="BM17:BW17"/>
    <mergeCell ref="BM58:BY58"/>
    <mergeCell ref="BM70:BY70"/>
    <mergeCell ref="BM76:BY76"/>
    <mergeCell ref="BM82:BY82"/>
    <mergeCell ref="BM88:BY88"/>
    <mergeCell ref="BX23:BY23"/>
    <mergeCell ref="BX24:BY24"/>
    <mergeCell ref="BM28:BW28"/>
    <mergeCell ref="BM25:BW25"/>
    <mergeCell ref="BM44:BW44"/>
    <mergeCell ref="BM45:BW45"/>
    <mergeCell ref="BM46:BW46"/>
    <mergeCell ref="A1:B1"/>
    <mergeCell ref="CE1:CO1"/>
    <mergeCell ref="M1:CD1"/>
    <mergeCell ref="C1:L1"/>
    <mergeCell ref="B4:L4"/>
    <mergeCell ref="M4:AC4"/>
    <mergeCell ref="A89:A91"/>
    <mergeCell ref="A92:A99"/>
    <mergeCell ref="A100:A101"/>
    <mergeCell ref="A102:A106"/>
    <mergeCell ref="AF88:AF108"/>
    <mergeCell ref="BL93:BL97"/>
    <mergeCell ref="BF4:CO4"/>
    <mergeCell ref="BF2:CO3"/>
    <mergeCell ref="AI4:AS4"/>
    <mergeCell ref="BM30:BW32"/>
    <mergeCell ref="BM33:BW35"/>
    <mergeCell ref="BM36:BW37"/>
    <mergeCell ref="BM38:BW41"/>
    <mergeCell ref="BX30:BY30"/>
    <mergeCell ref="BX31:BY31"/>
    <mergeCell ref="BX32:BY32"/>
    <mergeCell ref="BX33:BY33"/>
    <mergeCell ref="BX34:BY34"/>
    <mergeCell ref="BX35:BY35"/>
    <mergeCell ref="BX36:BY36"/>
    <mergeCell ref="BX37:BY37"/>
    <mergeCell ref="BX38:BY38"/>
    <mergeCell ref="BX39:BY39"/>
    <mergeCell ref="U7:Y7"/>
    <mergeCell ref="BX13:BY16"/>
    <mergeCell ref="BX17:BY20"/>
    <mergeCell ref="AG108:AQ108"/>
    <mergeCell ref="AR103:AS108"/>
    <mergeCell ref="AF7:AF20"/>
    <mergeCell ref="AF72:AF87"/>
    <mergeCell ref="AF29:AF71"/>
    <mergeCell ref="AF21:AF28"/>
    <mergeCell ref="AH89:AS89"/>
    <mergeCell ref="AH90:AS90"/>
    <mergeCell ref="AH91:AS91"/>
    <mergeCell ref="AH92:AS92"/>
    <mergeCell ref="AG93:AQ93"/>
    <mergeCell ref="AG94:AQ94"/>
    <mergeCell ref="AG95:AQ95"/>
    <mergeCell ref="AG96:AQ96"/>
    <mergeCell ref="AG97:AQ97"/>
    <mergeCell ref="AG98:AQ98"/>
    <mergeCell ref="AG99:AQ99"/>
    <mergeCell ref="AG100:AQ100"/>
    <mergeCell ref="AG101:AQ101"/>
    <mergeCell ref="AG102:AQ102"/>
    <mergeCell ref="AG103:AQ103"/>
    <mergeCell ref="AG104:AQ104"/>
    <mergeCell ref="AG105:AQ105"/>
    <mergeCell ref="AG106:AQ106"/>
    <mergeCell ref="AG107:AQ107"/>
    <mergeCell ref="AG32:AS32"/>
    <mergeCell ref="AG38:AS38"/>
    <mergeCell ref="AG44:AS44"/>
    <mergeCell ref="AG50:AS50"/>
    <mergeCell ref="AG56:AS56"/>
    <mergeCell ref="AG62:AS62"/>
    <mergeCell ref="AG68:AS68"/>
    <mergeCell ref="A7:A35"/>
    <mergeCell ref="A83:A86"/>
    <mergeCell ref="A69:A82"/>
    <mergeCell ref="A63:A68"/>
    <mergeCell ref="A58:A62"/>
    <mergeCell ref="A36:A57"/>
    <mergeCell ref="A87:A88"/>
    <mergeCell ref="B10:N10"/>
    <mergeCell ref="O10:T10"/>
    <mergeCell ref="Z10:AD10"/>
    <mergeCell ref="B11:N11"/>
    <mergeCell ref="O11:T11"/>
    <mergeCell ref="Z11:AD11"/>
    <mergeCell ref="B6:N6"/>
    <mergeCell ref="O6:T6"/>
    <mergeCell ref="Z6:AD6"/>
    <mergeCell ref="B7:N7"/>
    <mergeCell ref="O7:T7"/>
    <mergeCell ref="Z7:AD7"/>
    <mergeCell ref="B8:N8"/>
    <mergeCell ref="O8:T8"/>
    <mergeCell ref="Z8:AD8"/>
    <mergeCell ref="B9:N9"/>
    <mergeCell ref="O9:T9"/>
    <mergeCell ref="Z9:AD9"/>
    <mergeCell ref="B16:N16"/>
    <mergeCell ref="O16:T16"/>
    <mergeCell ref="Z16:AD16"/>
    <mergeCell ref="B17:N17"/>
    <mergeCell ref="O17:T17"/>
    <mergeCell ref="Z17:AD17"/>
    <mergeCell ref="U6:Y6"/>
    <mergeCell ref="B14:N14"/>
    <mergeCell ref="O14:T14"/>
    <mergeCell ref="Z14:AD14"/>
    <mergeCell ref="B15:N15"/>
    <mergeCell ref="O15:T15"/>
    <mergeCell ref="Z15:AD15"/>
    <mergeCell ref="B12:N12"/>
    <mergeCell ref="O12:T12"/>
    <mergeCell ref="Z12:AD12"/>
    <mergeCell ref="B13:N13"/>
    <mergeCell ref="O13:T13"/>
    <mergeCell ref="Z13:AD13"/>
    <mergeCell ref="B22:N22"/>
    <mergeCell ref="O22:T22"/>
    <mergeCell ref="Z22:AD22"/>
    <mergeCell ref="B23:N23"/>
    <mergeCell ref="O23:T23"/>
    <mergeCell ref="Z23:AD23"/>
    <mergeCell ref="B20:N20"/>
    <mergeCell ref="O20:T20"/>
    <mergeCell ref="Z20:AD20"/>
    <mergeCell ref="B21:N21"/>
    <mergeCell ref="O21:T21"/>
    <mergeCell ref="Z21:AD21"/>
    <mergeCell ref="B18:N18"/>
    <mergeCell ref="O18:T18"/>
    <mergeCell ref="Z18:AD18"/>
    <mergeCell ref="B19:N19"/>
    <mergeCell ref="O19:T19"/>
    <mergeCell ref="Z19:AD19"/>
    <mergeCell ref="B28:N28"/>
    <mergeCell ref="O28:T28"/>
    <mergeCell ref="Z28:AD28"/>
    <mergeCell ref="B29:N29"/>
    <mergeCell ref="O29:T29"/>
    <mergeCell ref="Z29:AD29"/>
    <mergeCell ref="B26:N26"/>
    <mergeCell ref="O26:T26"/>
    <mergeCell ref="Z26:AD26"/>
    <mergeCell ref="B27:N27"/>
    <mergeCell ref="O27:T27"/>
    <mergeCell ref="Z27:AD27"/>
    <mergeCell ref="B24:N24"/>
    <mergeCell ref="O24:T24"/>
    <mergeCell ref="Z24:AD24"/>
    <mergeCell ref="B25:N25"/>
    <mergeCell ref="O25:T25"/>
    <mergeCell ref="Z25:AD25"/>
    <mergeCell ref="U24:Y24"/>
    <mergeCell ref="U25:Y25"/>
    <mergeCell ref="U26:Y26"/>
    <mergeCell ref="U27:Y27"/>
    <mergeCell ref="U28:Y28"/>
    <mergeCell ref="U29:Y29"/>
    <mergeCell ref="B34:N34"/>
    <mergeCell ref="O34:T34"/>
    <mergeCell ref="Z34:AD34"/>
    <mergeCell ref="B35:N35"/>
    <mergeCell ref="O35:T35"/>
    <mergeCell ref="Z35:AD35"/>
    <mergeCell ref="B32:N32"/>
    <mergeCell ref="O32:T32"/>
    <mergeCell ref="Z32:AD32"/>
    <mergeCell ref="B33:N33"/>
    <mergeCell ref="O33:T33"/>
    <mergeCell ref="Z33:AD33"/>
    <mergeCell ref="B30:N30"/>
    <mergeCell ref="O30:T30"/>
    <mergeCell ref="Z30:AD30"/>
    <mergeCell ref="B31:N31"/>
    <mergeCell ref="O31:T31"/>
    <mergeCell ref="Z31:AD31"/>
    <mergeCell ref="U30:Y30"/>
    <mergeCell ref="U31:Y31"/>
    <mergeCell ref="U32:Y32"/>
    <mergeCell ref="U33:Y33"/>
    <mergeCell ref="U34:Y34"/>
    <mergeCell ref="U35:Y35"/>
    <mergeCell ref="B40:N40"/>
    <mergeCell ref="O40:T40"/>
    <mergeCell ref="Z40:AD40"/>
    <mergeCell ref="B41:N41"/>
    <mergeCell ref="O41:T41"/>
    <mergeCell ref="Z41:AD41"/>
    <mergeCell ref="B38:N38"/>
    <mergeCell ref="O38:T38"/>
    <mergeCell ref="Z38:AD38"/>
    <mergeCell ref="B39:N39"/>
    <mergeCell ref="O39:T39"/>
    <mergeCell ref="Z39:AD39"/>
    <mergeCell ref="B36:N36"/>
    <mergeCell ref="O36:T36"/>
    <mergeCell ref="Z36:AD36"/>
    <mergeCell ref="B37:N37"/>
    <mergeCell ref="O37:T37"/>
    <mergeCell ref="Z37:AD37"/>
    <mergeCell ref="U36:Y36"/>
    <mergeCell ref="U37:Y37"/>
    <mergeCell ref="U38:Y38"/>
    <mergeCell ref="U39:Y39"/>
    <mergeCell ref="U40:Y40"/>
    <mergeCell ref="U41:Y41"/>
    <mergeCell ref="B46:N46"/>
    <mergeCell ref="O46:T46"/>
    <mergeCell ref="Z46:AD46"/>
    <mergeCell ref="B47:N47"/>
    <mergeCell ref="O47:T47"/>
    <mergeCell ref="Z47:AD47"/>
    <mergeCell ref="B44:N44"/>
    <mergeCell ref="O44:T44"/>
    <mergeCell ref="Z44:AD44"/>
    <mergeCell ref="B45:N45"/>
    <mergeCell ref="O45:T45"/>
    <mergeCell ref="Z45:AD45"/>
    <mergeCell ref="B42:N42"/>
    <mergeCell ref="O42:T42"/>
    <mergeCell ref="Z42:AD42"/>
    <mergeCell ref="B43:N43"/>
    <mergeCell ref="O43:T43"/>
    <mergeCell ref="Z43:AD43"/>
    <mergeCell ref="U42:Y42"/>
    <mergeCell ref="U43:Y43"/>
    <mergeCell ref="U44:Y44"/>
    <mergeCell ref="U45:Y45"/>
    <mergeCell ref="U46:Y46"/>
    <mergeCell ref="U47:Y47"/>
    <mergeCell ref="B52:N52"/>
    <mergeCell ref="O52:T52"/>
    <mergeCell ref="Z52:AD52"/>
    <mergeCell ref="B53:N53"/>
    <mergeCell ref="O53:T53"/>
    <mergeCell ref="Z53:AD53"/>
    <mergeCell ref="B50:N50"/>
    <mergeCell ref="O50:T50"/>
    <mergeCell ref="Z50:AD50"/>
    <mergeCell ref="B51:N51"/>
    <mergeCell ref="O51:T51"/>
    <mergeCell ref="Z51:AD51"/>
    <mergeCell ref="B48:N48"/>
    <mergeCell ref="O48:T48"/>
    <mergeCell ref="Z48:AD48"/>
    <mergeCell ref="B49:N49"/>
    <mergeCell ref="O49:T49"/>
    <mergeCell ref="Z49:AD49"/>
    <mergeCell ref="U48:Y48"/>
    <mergeCell ref="U49:Y49"/>
    <mergeCell ref="U50:Y50"/>
    <mergeCell ref="U51:Y51"/>
    <mergeCell ref="U52:Y52"/>
    <mergeCell ref="U53:Y53"/>
    <mergeCell ref="B58:N58"/>
    <mergeCell ref="O58:T58"/>
    <mergeCell ref="Z58:AD58"/>
    <mergeCell ref="B59:N59"/>
    <mergeCell ref="O59:T59"/>
    <mergeCell ref="Z59:AD59"/>
    <mergeCell ref="B56:N56"/>
    <mergeCell ref="O56:T56"/>
    <mergeCell ref="Z56:AD56"/>
    <mergeCell ref="B57:N57"/>
    <mergeCell ref="O57:T57"/>
    <mergeCell ref="Z57:AD57"/>
    <mergeCell ref="B54:N54"/>
    <mergeCell ref="O54:T54"/>
    <mergeCell ref="Z54:AD54"/>
    <mergeCell ref="B55:N55"/>
    <mergeCell ref="O55:T55"/>
    <mergeCell ref="Z55:AD55"/>
    <mergeCell ref="U54:Y54"/>
    <mergeCell ref="U55:Y55"/>
    <mergeCell ref="U56:Y56"/>
    <mergeCell ref="U57:Y57"/>
    <mergeCell ref="U58:Y58"/>
    <mergeCell ref="U59:Y59"/>
    <mergeCell ref="B64:N64"/>
    <mergeCell ref="O64:T64"/>
    <mergeCell ref="Z64:AD64"/>
    <mergeCell ref="B65:N65"/>
    <mergeCell ref="O65:T65"/>
    <mergeCell ref="Z65:AD65"/>
    <mergeCell ref="B62:N62"/>
    <mergeCell ref="O62:T62"/>
    <mergeCell ref="Z62:AD62"/>
    <mergeCell ref="B63:N63"/>
    <mergeCell ref="O63:T63"/>
    <mergeCell ref="Z63:AD63"/>
    <mergeCell ref="B60:N60"/>
    <mergeCell ref="O60:T60"/>
    <mergeCell ref="Z60:AD60"/>
    <mergeCell ref="B61:N61"/>
    <mergeCell ref="O61:T61"/>
    <mergeCell ref="Z61:AD61"/>
    <mergeCell ref="U60:Y60"/>
    <mergeCell ref="U61:Y61"/>
    <mergeCell ref="U62:Y62"/>
    <mergeCell ref="U63:Y63"/>
    <mergeCell ref="U64:Y64"/>
    <mergeCell ref="U65:Y65"/>
    <mergeCell ref="B70:N70"/>
    <mergeCell ref="O70:T70"/>
    <mergeCell ref="Z70:AD70"/>
    <mergeCell ref="B71:N71"/>
    <mergeCell ref="O71:T71"/>
    <mergeCell ref="Z71:AD71"/>
    <mergeCell ref="B68:N68"/>
    <mergeCell ref="O68:T68"/>
    <mergeCell ref="Z68:AD68"/>
    <mergeCell ref="B69:N69"/>
    <mergeCell ref="O69:T69"/>
    <mergeCell ref="Z69:AD69"/>
    <mergeCell ref="B66:N66"/>
    <mergeCell ref="O66:T66"/>
    <mergeCell ref="Z66:AD66"/>
    <mergeCell ref="B67:N67"/>
    <mergeCell ref="O67:T67"/>
    <mergeCell ref="Z67:AD67"/>
    <mergeCell ref="U66:Y66"/>
    <mergeCell ref="U67:Y67"/>
    <mergeCell ref="U68:Y68"/>
    <mergeCell ref="U69:Y69"/>
    <mergeCell ref="U70:Y70"/>
    <mergeCell ref="U71:Y71"/>
    <mergeCell ref="B76:N76"/>
    <mergeCell ref="O76:T76"/>
    <mergeCell ref="Z76:AD76"/>
    <mergeCell ref="B77:N77"/>
    <mergeCell ref="O77:T77"/>
    <mergeCell ref="Z77:AD77"/>
    <mergeCell ref="B74:N74"/>
    <mergeCell ref="O74:T74"/>
    <mergeCell ref="Z74:AD74"/>
    <mergeCell ref="B75:N75"/>
    <mergeCell ref="O75:T75"/>
    <mergeCell ref="Z75:AD75"/>
    <mergeCell ref="B72:N72"/>
    <mergeCell ref="O72:T72"/>
    <mergeCell ref="Z72:AD72"/>
    <mergeCell ref="B73:N73"/>
    <mergeCell ref="O73:T73"/>
    <mergeCell ref="Z73:AD73"/>
    <mergeCell ref="U72:Y72"/>
    <mergeCell ref="U73:Y73"/>
    <mergeCell ref="U74:Y74"/>
    <mergeCell ref="U75:Y75"/>
    <mergeCell ref="U76:Y76"/>
    <mergeCell ref="U77:Y77"/>
    <mergeCell ref="B82:N82"/>
    <mergeCell ref="O82:T82"/>
    <mergeCell ref="Z82:AD82"/>
    <mergeCell ref="B83:N83"/>
    <mergeCell ref="O83:T83"/>
    <mergeCell ref="Z83:AD83"/>
    <mergeCell ref="B80:N80"/>
    <mergeCell ref="O80:T80"/>
    <mergeCell ref="Z80:AD80"/>
    <mergeCell ref="B81:N81"/>
    <mergeCell ref="O81:T81"/>
    <mergeCell ref="Z81:AD81"/>
    <mergeCell ref="B78:N78"/>
    <mergeCell ref="O78:T78"/>
    <mergeCell ref="Z78:AD78"/>
    <mergeCell ref="B79:N79"/>
    <mergeCell ref="O79:T79"/>
    <mergeCell ref="Z79:AD79"/>
    <mergeCell ref="U78:Y78"/>
    <mergeCell ref="U79:Y79"/>
    <mergeCell ref="U80:Y80"/>
    <mergeCell ref="U81:Y81"/>
    <mergeCell ref="U82:Y82"/>
    <mergeCell ref="U83:Y83"/>
    <mergeCell ref="B88:N88"/>
    <mergeCell ref="O88:T88"/>
    <mergeCell ref="Z88:AD88"/>
    <mergeCell ref="B89:N89"/>
    <mergeCell ref="O89:T89"/>
    <mergeCell ref="Z89:AD89"/>
    <mergeCell ref="B86:N86"/>
    <mergeCell ref="O86:T86"/>
    <mergeCell ref="Z86:AD86"/>
    <mergeCell ref="B87:N87"/>
    <mergeCell ref="O87:T87"/>
    <mergeCell ref="Z87:AD87"/>
    <mergeCell ref="B84:N84"/>
    <mergeCell ref="O84:T84"/>
    <mergeCell ref="Z84:AD84"/>
    <mergeCell ref="B85:N85"/>
    <mergeCell ref="O85:T85"/>
    <mergeCell ref="Z85:AD85"/>
    <mergeCell ref="U84:Y84"/>
    <mergeCell ref="U85:Y85"/>
    <mergeCell ref="U86:Y86"/>
    <mergeCell ref="U87:Y87"/>
    <mergeCell ref="U88:Y88"/>
    <mergeCell ref="U89:Y89"/>
    <mergeCell ref="B94:N94"/>
    <mergeCell ref="O94:T94"/>
    <mergeCell ref="Z94:AD94"/>
    <mergeCell ref="B95:N95"/>
    <mergeCell ref="O95:T95"/>
    <mergeCell ref="Z95:AD95"/>
    <mergeCell ref="B92:N92"/>
    <mergeCell ref="O92:T92"/>
    <mergeCell ref="Z92:AD92"/>
    <mergeCell ref="B93:N93"/>
    <mergeCell ref="O93:T93"/>
    <mergeCell ref="Z93:AD93"/>
    <mergeCell ref="B90:N90"/>
    <mergeCell ref="O90:T90"/>
    <mergeCell ref="Z90:AD90"/>
    <mergeCell ref="B91:N91"/>
    <mergeCell ref="O91:T91"/>
    <mergeCell ref="Z91:AD91"/>
    <mergeCell ref="U90:Y90"/>
    <mergeCell ref="U91:Y91"/>
    <mergeCell ref="U92:Y92"/>
    <mergeCell ref="U93:Y93"/>
    <mergeCell ref="U94:Y94"/>
    <mergeCell ref="U95:Y95"/>
    <mergeCell ref="B101:N101"/>
    <mergeCell ref="O101:T101"/>
    <mergeCell ref="Z101:AD101"/>
    <mergeCell ref="B98:N98"/>
    <mergeCell ref="O98:T98"/>
    <mergeCell ref="Z98:AD98"/>
    <mergeCell ref="B99:N99"/>
    <mergeCell ref="O99:T99"/>
    <mergeCell ref="Z99:AD99"/>
    <mergeCell ref="B96:N96"/>
    <mergeCell ref="O96:T96"/>
    <mergeCell ref="Z96:AD96"/>
    <mergeCell ref="B97:N97"/>
    <mergeCell ref="O97:T97"/>
    <mergeCell ref="Z97:AD97"/>
    <mergeCell ref="U96:Y96"/>
    <mergeCell ref="U97:Y97"/>
    <mergeCell ref="U98:Y98"/>
    <mergeCell ref="U99:Y99"/>
    <mergeCell ref="U100:Y100"/>
    <mergeCell ref="U101:Y101"/>
    <mergeCell ref="B100:N100"/>
    <mergeCell ref="O100:T100"/>
    <mergeCell ref="Z100:AD100"/>
    <mergeCell ref="B107:N107"/>
    <mergeCell ref="O107:T107"/>
    <mergeCell ref="Z107:AD107"/>
    <mergeCell ref="B104:N104"/>
    <mergeCell ref="O104:T104"/>
    <mergeCell ref="Z104:AD104"/>
    <mergeCell ref="B105:N105"/>
    <mergeCell ref="O105:T105"/>
    <mergeCell ref="Z105:AD105"/>
    <mergeCell ref="B102:N102"/>
    <mergeCell ref="O102:T102"/>
    <mergeCell ref="Z102:AD102"/>
    <mergeCell ref="B103:N103"/>
    <mergeCell ref="O103:T103"/>
    <mergeCell ref="Z103:AD103"/>
    <mergeCell ref="U102:Y102"/>
    <mergeCell ref="U103:Y103"/>
    <mergeCell ref="U104:Y104"/>
    <mergeCell ref="U105:Y105"/>
    <mergeCell ref="U106:Y106"/>
    <mergeCell ref="U107:Y107"/>
    <mergeCell ref="B106:N106"/>
    <mergeCell ref="O106:T106"/>
    <mergeCell ref="Z106:AD106"/>
    <mergeCell ref="AT6:AZ6"/>
    <mergeCell ref="BF6:BJ6"/>
    <mergeCell ref="AG7:AS7"/>
    <mergeCell ref="AT7:AZ7"/>
    <mergeCell ref="BF7:BJ7"/>
    <mergeCell ref="AG6:AS6"/>
    <mergeCell ref="AG8:AS8"/>
    <mergeCell ref="AG10:AS10"/>
    <mergeCell ref="AG12:AS12"/>
    <mergeCell ref="AG14:AS14"/>
    <mergeCell ref="AG16:AS16"/>
    <mergeCell ref="AG18:AS18"/>
    <mergeCell ref="AG20:AS20"/>
    <mergeCell ref="BF16:BJ16"/>
    <mergeCell ref="AG17:AS17"/>
    <mergeCell ref="AT17:AZ17"/>
    <mergeCell ref="BF17:BJ17"/>
    <mergeCell ref="AT8:AZ8"/>
    <mergeCell ref="BA6:BE6"/>
    <mergeCell ref="AT14:AZ14"/>
    <mergeCell ref="BF14:BJ14"/>
    <mergeCell ref="AG15:AS15"/>
    <mergeCell ref="AT15:AZ15"/>
    <mergeCell ref="BF15:BJ15"/>
    <mergeCell ref="AT12:AZ12"/>
    <mergeCell ref="BF12:BJ12"/>
    <mergeCell ref="AG13:AS13"/>
    <mergeCell ref="AT13:AZ13"/>
    <mergeCell ref="BF13:BJ13"/>
    <mergeCell ref="AT10:AZ10"/>
    <mergeCell ref="BF10:BJ10"/>
    <mergeCell ref="AG11:AS11"/>
    <mergeCell ref="AG27:AS27"/>
    <mergeCell ref="AT27:AZ27"/>
    <mergeCell ref="BF27:BJ27"/>
    <mergeCell ref="AT24:AZ24"/>
    <mergeCell ref="BF24:BJ24"/>
    <mergeCell ref="AG25:AS25"/>
    <mergeCell ref="AT25:AZ25"/>
    <mergeCell ref="BF25:BJ25"/>
    <mergeCell ref="AT22:AZ22"/>
    <mergeCell ref="BF22:BJ22"/>
    <mergeCell ref="AG23:AS23"/>
    <mergeCell ref="AT23:AZ23"/>
    <mergeCell ref="BF23:BJ23"/>
    <mergeCell ref="BA23:BE23"/>
    <mergeCell ref="BA24:BE24"/>
    <mergeCell ref="BA25:BE25"/>
    <mergeCell ref="BA26:BE26"/>
    <mergeCell ref="BA27:BE27"/>
    <mergeCell ref="AG22:AS22"/>
    <mergeCell ref="AG24:AS24"/>
    <mergeCell ref="AG26:AS26"/>
    <mergeCell ref="AT26:AZ26"/>
    <mergeCell ref="AT32:AZ32"/>
    <mergeCell ref="BF32:BJ32"/>
    <mergeCell ref="AG33:AS33"/>
    <mergeCell ref="AT33:AZ33"/>
    <mergeCell ref="BF33:BJ33"/>
    <mergeCell ref="AG30:AS30"/>
    <mergeCell ref="AT30:AZ30"/>
    <mergeCell ref="BF30:BJ30"/>
    <mergeCell ref="AG31:AS31"/>
    <mergeCell ref="AT31:AZ31"/>
    <mergeCell ref="BF31:BJ31"/>
    <mergeCell ref="AT28:AZ28"/>
    <mergeCell ref="BF28:BJ28"/>
    <mergeCell ref="AG29:AS29"/>
    <mergeCell ref="AT29:AZ29"/>
    <mergeCell ref="BF29:BJ29"/>
    <mergeCell ref="BA28:BE28"/>
    <mergeCell ref="BA29:BE29"/>
    <mergeCell ref="BA30:BE30"/>
    <mergeCell ref="BA31:BE31"/>
    <mergeCell ref="BA32:BE32"/>
    <mergeCell ref="BA33:BE33"/>
    <mergeCell ref="AG28:AS28"/>
    <mergeCell ref="AT38:AZ38"/>
    <mergeCell ref="BF38:BJ38"/>
    <mergeCell ref="AG39:AS39"/>
    <mergeCell ref="AT39:AZ39"/>
    <mergeCell ref="BF39:BJ39"/>
    <mergeCell ref="AG36:AS36"/>
    <mergeCell ref="AT36:AZ36"/>
    <mergeCell ref="BF36:BJ36"/>
    <mergeCell ref="AG37:AS37"/>
    <mergeCell ref="AT37:AZ37"/>
    <mergeCell ref="BF37:BJ37"/>
    <mergeCell ref="AG34:AS34"/>
    <mergeCell ref="AT34:AZ34"/>
    <mergeCell ref="BF34:BJ34"/>
    <mergeCell ref="AG35:AS35"/>
    <mergeCell ref="AT35:AZ35"/>
    <mergeCell ref="BF35:BJ35"/>
    <mergeCell ref="BA34:BE34"/>
    <mergeCell ref="BA35:BE35"/>
    <mergeCell ref="BA36:BE36"/>
    <mergeCell ref="BA37:BE37"/>
    <mergeCell ref="BA38:BE38"/>
    <mergeCell ref="BA39:BE39"/>
    <mergeCell ref="AT44:AZ44"/>
    <mergeCell ref="BF44:BJ44"/>
    <mergeCell ref="AG45:AS45"/>
    <mergeCell ref="AT45:AZ45"/>
    <mergeCell ref="BF45:BJ45"/>
    <mergeCell ref="AG42:AS42"/>
    <mergeCell ref="AT42:AZ42"/>
    <mergeCell ref="BF42:BJ42"/>
    <mergeCell ref="AG43:AS43"/>
    <mergeCell ref="AT43:AZ43"/>
    <mergeCell ref="BF43:BJ43"/>
    <mergeCell ref="AG40:AS40"/>
    <mergeCell ref="AT40:AZ40"/>
    <mergeCell ref="BF40:BJ40"/>
    <mergeCell ref="AG41:AS41"/>
    <mergeCell ref="AT41:AZ41"/>
    <mergeCell ref="BF41:BJ41"/>
    <mergeCell ref="BA40:BE40"/>
    <mergeCell ref="BA41:BE41"/>
    <mergeCell ref="BA42:BE42"/>
    <mergeCell ref="BA43:BE43"/>
    <mergeCell ref="BA44:BE44"/>
    <mergeCell ref="BA45:BE45"/>
    <mergeCell ref="BF50:BJ50"/>
    <mergeCell ref="AG51:AS51"/>
    <mergeCell ref="AT51:AZ51"/>
    <mergeCell ref="BF51:BJ51"/>
    <mergeCell ref="AG48:AS48"/>
    <mergeCell ref="AT48:AZ48"/>
    <mergeCell ref="BF48:BJ48"/>
    <mergeCell ref="AG49:AS49"/>
    <mergeCell ref="AT49:AZ49"/>
    <mergeCell ref="BF49:BJ49"/>
    <mergeCell ref="AG46:AS46"/>
    <mergeCell ref="AT46:AZ46"/>
    <mergeCell ref="BF46:BJ46"/>
    <mergeCell ref="AG47:AS47"/>
    <mergeCell ref="AT47:AZ47"/>
    <mergeCell ref="BF47:BJ47"/>
    <mergeCell ref="BA46:BE46"/>
    <mergeCell ref="BA47:BE47"/>
    <mergeCell ref="BA48:BE48"/>
    <mergeCell ref="BA49:BE49"/>
    <mergeCell ref="BA50:BE50"/>
    <mergeCell ref="BA51:BE51"/>
    <mergeCell ref="AG57:AS57"/>
    <mergeCell ref="AT57:AZ57"/>
    <mergeCell ref="BF57:BJ57"/>
    <mergeCell ref="AG54:AS54"/>
    <mergeCell ref="AT54:AZ54"/>
    <mergeCell ref="BF54:BJ54"/>
    <mergeCell ref="AG55:AS55"/>
    <mergeCell ref="AT55:AZ55"/>
    <mergeCell ref="BF55:BJ55"/>
    <mergeCell ref="AG52:AS52"/>
    <mergeCell ref="AT52:AZ52"/>
    <mergeCell ref="BF52:BJ52"/>
    <mergeCell ref="AG53:AS53"/>
    <mergeCell ref="AT53:AZ53"/>
    <mergeCell ref="BF53:BJ53"/>
    <mergeCell ref="BA52:BE52"/>
    <mergeCell ref="BA53:BE53"/>
    <mergeCell ref="BA54:BE54"/>
    <mergeCell ref="BA55:BE55"/>
    <mergeCell ref="BA56:BE56"/>
    <mergeCell ref="BA57:BE57"/>
    <mergeCell ref="AG63:AS63"/>
    <mergeCell ref="AT63:AZ63"/>
    <mergeCell ref="BF63:BJ63"/>
    <mergeCell ref="AG60:AS60"/>
    <mergeCell ref="AT60:AZ60"/>
    <mergeCell ref="BF60:BJ60"/>
    <mergeCell ref="AG61:AS61"/>
    <mergeCell ref="AT61:AZ61"/>
    <mergeCell ref="BF61:BJ61"/>
    <mergeCell ref="AG58:AS58"/>
    <mergeCell ref="AT58:AZ58"/>
    <mergeCell ref="BF58:BJ58"/>
    <mergeCell ref="AG59:AS59"/>
    <mergeCell ref="AT59:AZ59"/>
    <mergeCell ref="BF59:BJ59"/>
    <mergeCell ref="BA58:BE58"/>
    <mergeCell ref="BA59:BE59"/>
    <mergeCell ref="BA60:BE60"/>
    <mergeCell ref="BA61:BE61"/>
    <mergeCell ref="BA62:BE62"/>
    <mergeCell ref="BA63:BE63"/>
    <mergeCell ref="AG69:AS69"/>
    <mergeCell ref="AT69:AZ69"/>
    <mergeCell ref="BF69:BJ69"/>
    <mergeCell ref="AG66:AS66"/>
    <mergeCell ref="AT66:AZ66"/>
    <mergeCell ref="BF66:BJ66"/>
    <mergeCell ref="AG67:AS67"/>
    <mergeCell ref="AT67:AZ67"/>
    <mergeCell ref="BF67:BJ67"/>
    <mergeCell ref="AG64:AS64"/>
    <mergeCell ref="AT64:AZ64"/>
    <mergeCell ref="BF64:BJ64"/>
    <mergeCell ref="AG65:AS65"/>
    <mergeCell ref="AT65:AZ65"/>
    <mergeCell ref="BF65:BJ65"/>
    <mergeCell ref="BA64:BE64"/>
    <mergeCell ref="BA65:BE65"/>
    <mergeCell ref="BA66:BE66"/>
    <mergeCell ref="BA67:BE67"/>
    <mergeCell ref="BA68:BE68"/>
    <mergeCell ref="BA69:BE69"/>
    <mergeCell ref="AG74:AS74"/>
    <mergeCell ref="AT74:AZ74"/>
    <mergeCell ref="BF74:BJ74"/>
    <mergeCell ref="AG75:AS75"/>
    <mergeCell ref="AT75:AZ75"/>
    <mergeCell ref="BF75:BJ75"/>
    <mergeCell ref="AG72:AS72"/>
    <mergeCell ref="AT72:AZ72"/>
    <mergeCell ref="BF72:BJ72"/>
    <mergeCell ref="AG73:AS73"/>
    <mergeCell ref="AT73:AZ73"/>
    <mergeCell ref="BF73:BJ73"/>
    <mergeCell ref="AG70:AS70"/>
    <mergeCell ref="AT70:AZ70"/>
    <mergeCell ref="BF70:BJ70"/>
    <mergeCell ref="AG71:AS71"/>
    <mergeCell ref="AT71:AZ71"/>
    <mergeCell ref="BF71:BJ71"/>
    <mergeCell ref="BA70:BE70"/>
    <mergeCell ref="BA71:BE71"/>
    <mergeCell ref="BA72:BE72"/>
    <mergeCell ref="BA73:BE73"/>
    <mergeCell ref="BA74:BE74"/>
    <mergeCell ref="BA75:BE75"/>
    <mergeCell ref="AG80:AS80"/>
    <mergeCell ref="AT80:AZ80"/>
    <mergeCell ref="BF80:BJ80"/>
    <mergeCell ref="AG81:AS81"/>
    <mergeCell ref="AT81:AZ81"/>
    <mergeCell ref="BF81:BJ81"/>
    <mergeCell ref="AG78:AS78"/>
    <mergeCell ref="AT78:AZ78"/>
    <mergeCell ref="BF78:BJ78"/>
    <mergeCell ref="AG79:AS79"/>
    <mergeCell ref="AT79:AZ79"/>
    <mergeCell ref="BF79:BJ79"/>
    <mergeCell ref="AG76:AS76"/>
    <mergeCell ref="AT76:AZ76"/>
    <mergeCell ref="BF76:BJ76"/>
    <mergeCell ref="AG77:AS77"/>
    <mergeCell ref="AT77:AZ77"/>
    <mergeCell ref="BF77:BJ77"/>
    <mergeCell ref="BA76:BE76"/>
    <mergeCell ref="BA77:BE77"/>
    <mergeCell ref="BA78:BE78"/>
    <mergeCell ref="BA79:BE79"/>
    <mergeCell ref="BA80:BE80"/>
    <mergeCell ref="BA81:BE81"/>
    <mergeCell ref="BF93:BJ93"/>
    <mergeCell ref="AT90:AZ90"/>
    <mergeCell ref="AG84:AS84"/>
    <mergeCell ref="AT84:AZ84"/>
    <mergeCell ref="BF84:BJ84"/>
    <mergeCell ref="AG85:AS85"/>
    <mergeCell ref="AT85:AZ85"/>
    <mergeCell ref="BF85:BJ85"/>
    <mergeCell ref="AG82:AS82"/>
    <mergeCell ref="AT82:AZ82"/>
    <mergeCell ref="BF82:BJ82"/>
    <mergeCell ref="AG83:AS83"/>
    <mergeCell ref="AT83:AZ83"/>
    <mergeCell ref="BF83:BJ83"/>
    <mergeCell ref="BA82:BE82"/>
    <mergeCell ref="BA83:BE83"/>
    <mergeCell ref="BA84:BE84"/>
    <mergeCell ref="BA85:BE85"/>
    <mergeCell ref="BA86:BE86"/>
    <mergeCell ref="BF56:BJ56"/>
    <mergeCell ref="AT50:AZ50"/>
    <mergeCell ref="AG88:AS88"/>
    <mergeCell ref="AT88:AZ88"/>
    <mergeCell ref="BF88:BJ88"/>
    <mergeCell ref="AT89:AZ89"/>
    <mergeCell ref="BF89:BJ89"/>
    <mergeCell ref="BA88:BE88"/>
    <mergeCell ref="BA89:BE89"/>
    <mergeCell ref="BA90:BE90"/>
    <mergeCell ref="BA91:BE91"/>
    <mergeCell ref="BA92:BE92"/>
    <mergeCell ref="BA93:BE93"/>
    <mergeCell ref="AR93:AS97"/>
    <mergeCell ref="AG86:AS86"/>
    <mergeCell ref="AT86:AZ86"/>
    <mergeCell ref="BF86:BJ86"/>
    <mergeCell ref="AG87:AS87"/>
    <mergeCell ref="AT87:AZ87"/>
    <mergeCell ref="BF87:BJ87"/>
    <mergeCell ref="BA87:BE87"/>
    <mergeCell ref="AT94:AZ94"/>
    <mergeCell ref="BF94:BJ94"/>
    <mergeCell ref="AT95:AZ95"/>
    <mergeCell ref="BF95:BJ95"/>
    <mergeCell ref="BA94:BE94"/>
    <mergeCell ref="BA95:BE95"/>
    <mergeCell ref="BA96:BE96"/>
    <mergeCell ref="BA97:BE97"/>
    <mergeCell ref="AT92:AZ92"/>
    <mergeCell ref="BF92:BJ92"/>
    <mergeCell ref="AT93:AZ93"/>
    <mergeCell ref="BM26:BW26"/>
    <mergeCell ref="BM27:BW27"/>
    <mergeCell ref="CK16:CO16"/>
    <mergeCell ref="BZ17:CE17"/>
    <mergeCell ref="CK17:CO17"/>
    <mergeCell ref="AT91:AZ91"/>
    <mergeCell ref="BF91:BJ91"/>
    <mergeCell ref="AT105:AZ105"/>
    <mergeCell ref="BF105:BJ105"/>
    <mergeCell ref="AT102:AZ102"/>
    <mergeCell ref="BF102:BJ102"/>
    <mergeCell ref="AT103:AZ103"/>
    <mergeCell ref="BF103:BJ103"/>
    <mergeCell ref="AT100:AZ100"/>
    <mergeCell ref="BF100:BJ100"/>
    <mergeCell ref="AT101:AZ101"/>
    <mergeCell ref="BF101:BJ101"/>
    <mergeCell ref="BA100:BE100"/>
    <mergeCell ref="BA101:BE101"/>
    <mergeCell ref="BA102:BE102"/>
    <mergeCell ref="BA103:BE103"/>
    <mergeCell ref="BA104:BE104"/>
    <mergeCell ref="BA105:BE105"/>
    <mergeCell ref="AT98:AZ98"/>
    <mergeCell ref="BF98:BJ98"/>
    <mergeCell ref="AT99:AZ99"/>
    <mergeCell ref="BF99:BJ99"/>
    <mergeCell ref="AT68:AZ68"/>
    <mergeCell ref="BF68:BJ68"/>
    <mergeCell ref="AT62:AZ62"/>
    <mergeCell ref="BF62:BJ62"/>
    <mergeCell ref="AT56:AZ56"/>
    <mergeCell ref="BZ33:CE33"/>
    <mergeCell ref="CK33:CO33"/>
    <mergeCell ref="BZ6:CE6"/>
    <mergeCell ref="CK6:CO6"/>
    <mergeCell ref="BZ7:CE7"/>
    <mergeCell ref="CK7:CO7"/>
    <mergeCell ref="AT108:AZ108"/>
    <mergeCell ref="BF108:BJ108"/>
    <mergeCell ref="BM6:BY6"/>
    <mergeCell ref="AT106:AZ106"/>
    <mergeCell ref="BF106:BJ106"/>
    <mergeCell ref="AT107:AZ107"/>
    <mergeCell ref="BF107:BJ107"/>
    <mergeCell ref="BZ12:CE12"/>
    <mergeCell ref="CK12:CO12"/>
    <mergeCell ref="BZ13:CE13"/>
    <mergeCell ref="CK13:CO13"/>
    <mergeCell ref="BZ10:CE10"/>
    <mergeCell ref="CK10:CO10"/>
    <mergeCell ref="BZ11:CE11"/>
    <mergeCell ref="CK11:CO11"/>
    <mergeCell ref="BZ8:CE8"/>
    <mergeCell ref="CK8:CO8"/>
    <mergeCell ref="BZ9:CE9"/>
    <mergeCell ref="CK9:CO9"/>
    <mergeCell ref="BX7:BY12"/>
    <mergeCell ref="BZ18:CE18"/>
    <mergeCell ref="CK18:CO18"/>
    <mergeCell ref="BZ19:CE19"/>
    <mergeCell ref="CK19:CO19"/>
    <mergeCell ref="BZ27:CE27"/>
    <mergeCell ref="BZ16:CE16"/>
    <mergeCell ref="CF38:CJ38"/>
    <mergeCell ref="CF39:CJ39"/>
    <mergeCell ref="BZ42:CE42"/>
    <mergeCell ref="CK42:CO42"/>
    <mergeCell ref="BX40:BY40"/>
    <mergeCell ref="CF40:CJ40"/>
    <mergeCell ref="CF41:CJ41"/>
    <mergeCell ref="CF42:CJ42"/>
    <mergeCell ref="BM42:BW42"/>
    <mergeCell ref="BZ15:CE15"/>
    <mergeCell ref="CK15:CO15"/>
    <mergeCell ref="BM29:BW29"/>
    <mergeCell ref="BZ24:CE24"/>
    <mergeCell ref="CK24:CO24"/>
    <mergeCell ref="BZ25:CE25"/>
    <mergeCell ref="CK25:CO25"/>
    <mergeCell ref="BZ22:CE22"/>
    <mergeCell ref="CK22:CO22"/>
    <mergeCell ref="BZ23:CE23"/>
    <mergeCell ref="CK23:CO23"/>
    <mergeCell ref="BZ20:CE20"/>
    <mergeCell ref="CK20:CO20"/>
    <mergeCell ref="BZ21:CE21"/>
    <mergeCell ref="CK21:CO21"/>
    <mergeCell ref="BM19:BW19"/>
    <mergeCell ref="BM20:BW20"/>
    <mergeCell ref="BM21:BW22"/>
    <mergeCell ref="BM23:BW24"/>
    <mergeCell ref="BM18:BW18"/>
    <mergeCell ref="BZ32:CE32"/>
    <mergeCell ref="BX22:BY22"/>
    <mergeCell ref="CK32:CO32"/>
    <mergeCell ref="BZ30:CE30"/>
    <mergeCell ref="CK30:CO30"/>
    <mergeCell ref="BZ31:CE31"/>
    <mergeCell ref="CK31:CO31"/>
    <mergeCell ref="BZ28:CE28"/>
    <mergeCell ref="CK28:CO28"/>
    <mergeCell ref="BZ29:CE29"/>
    <mergeCell ref="CK29:CO29"/>
    <mergeCell ref="BZ26:CE26"/>
    <mergeCell ref="CK26:CO26"/>
    <mergeCell ref="CK27:CO27"/>
    <mergeCell ref="BZ49:CE49"/>
    <mergeCell ref="CK49:CO49"/>
    <mergeCell ref="BZ46:CE46"/>
    <mergeCell ref="CK46:CO46"/>
    <mergeCell ref="BZ47:CE47"/>
    <mergeCell ref="CK47:CO47"/>
    <mergeCell ref="BZ38:CE38"/>
    <mergeCell ref="CK38:CO38"/>
    <mergeCell ref="BZ39:CE39"/>
    <mergeCell ref="CK39:CO39"/>
    <mergeCell ref="BZ36:CE36"/>
    <mergeCell ref="CK36:CO36"/>
    <mergeCell ref="BZ37:CE37"/>
    <mergeCell ref="CK37:CO37"/>
    <mergeCell ref="BZ34:CE34"/>
    <mergeCell ref="CK34:CO34"/>
    <mergeCell ref="BZ35:CE35"/>
    <mergeCell ref="CK35:CO35"/>
    <mergeCell ref="CF35:CJ35"/>
    <mergeCell ref="CF36:CJ36"/>
    <mergeCell ref="CF37:CJ37"/>
    <mergeCell ref="BZ40:CE40"/>
    <mergeCell ref="CK40:CO40"/>
    <mergeCell ref="BZ41:CE41"/>
    <mergeCell ref="CK41:CO41"/>
    <mergeCell ref="BZ44:CE44"/>
    <mergeCell ref="CK44:CO44"/>
    <mergeCell ref="BZ45:CE45"/>
    <mergeCell ref="CK45:CO45"/>
    <mergeCell ref="CF48:CJ48"/>
    <mergeCell ref="BZ56:CE56"/>
    <mergeCell ref="CK56:CO56"/>
    <mergeCell ref="BM57:BY57"/>
    <mergeCell ref="BZ57:CE57"/>
    <mergeCell ref="CK57:CO57"/>
    <mergeCell ref="BM54:BY54"/>
    <mergeCell ref="BZ54:CE54"/>
    <mergeCell ref="CK54:CO54"/>
    <mergeCell ref="BM55:BY55"/>
    <mergeCell ref="BZ55:CE55"/>
    <mergeCell ref="CK55:CO55"/>
    <mergeCell ref="CF43:CJ43"/>
    <mergeCell ref="CF44:CJ44"/>
    <mergeCell ref="CF45:CJ45"/>
    <mergeCell ref="CF46:CJ46"/>
    <mergeCell ref="CF47:CJ47"/>
    <mergeCell ref="BM52:BY52"/>
    <mergeCell ref="BZ52:CE52"/>
    <mergeCell ref="CK52:CO52"/>
    <mergeCell ref="BM53:BY53"/>
    <mergeCell ref="BZ53:CE53"/>
    <mergeCell ref="CK53:CO53"/>
    <mergeCell ref="BM50:BY50"/>
    <mergeCell ref="BZ50:CE50"/>
    <mergeCell ref="CK50:CO50"/>
    <mergeCell ref="BM51:BY51"/>
    <mergeCell ref="BZ51:CE51"/>
    <mergeCell ref="CK51:CO51"/>
    <mergeCell ref="BM43:BW43"/>
    <mergeCell ref="BZ48:CE48"/>
    <mergeCell ref="CK48:CO48"/>
    <mergeCell ref="BM49:BY49"/>
    <mergeCell ref="CF51:CJ51"/>
    <mergeCell ref="CF52:CJ52"/>
    <mergeCell ref="CF53:CJ53"/>
    <mergeCell ref="CF54:CJ54"/>
    <mergeCell ref="BM47:BW47"/>
    <mergeCell ref="BM48:BW48"/>
    <mergeCell ref="BZ43:CE43"/>
    <mergeCell ref="CK43:CO43"/>
    <mergeCell ref="CF55:CJ55"/>
    <mergeCell ref="CF56:CJ56"/>
    <mergeCell ref="CF57:CJ57"/>
    <mergeCell ref="CF58:CJ58"/>
    <mergeCell ref="BM64:BY64"/>
    <mergeCell ref="BZ64:CE64"/>
    <mergeCell ref="CK64:CO64"/>
    <mergeCell ref="BM65:BY65"/>
    <mergeCell ref="BZ65:CE65"/>
    <mergeCell ref="CK65:CO65"/>
    <mergeCell ref="BM62:BY62"/>
    <mergeCell ref="BZ62:CE62"/>
    <mergeCell ref="CK62:CO62"/>
    <mergeCell ref="BM63:BY63"/>
    <mergeCell ref="BZ63:CE63"/>
    <mergeCell ref="CK63:CO63"/>
    <mergeCell ref="BM60:BY60"/>
    <mergeCell ref="BZ60:CE60"/>
    <mergeCell ref="CK60:CO60"/>
    <mergeCell ref="BM61:BY61"/>
    <mergeCell ref="BZ61:CE61"/>
    <mergeCell ref="CK61:CO61"/>
    <mergeCell ref="BZ58:CE58"/>
    <mergeCell ref="CK58:CO58"/>
    <mergeCell ref="BM59:BY59"/>
    <mergeCell ref="BZ59:CE59"/>
    <mergeCell ref="CK59:CO59"/>
    <mergeCell ref="BM56:BY56"/>
    <mergeCell ref="CF59:CJ59"/>
    <mergeCell ref="CF60:CJ60"/>
    <mergeCell ref="CF61:CJ61"/>
    <mergeCell ref="CF62:CJ62"/>
    <mergeCell ref="BZ70:CE70"/>
    <mergeCell ref="CK70:CO70"/>
    <mergeCell ref="BM71:BY71"/>
    <mergeCell ref="BZ71:CE71"/>
    <mergeCell ref="CK71:CO71"/>
    <mergeCell ref="BM68:BY68"/>
    <mergeCell ref="BZ68:CE68"/>
    <mergeCell ref="CK68:CO68"/>
    <mergeCell ref="BM69:BY69"/>
    <mergeCell ref="BZ69:CE69"/>
    <mergeCell ref="CK69:CO69"/>
    <mergeCell ref="BM66:BY66"/>
    <mergeCell ref="BZ66:CE66"/>
    <mergeCell ref="CK66:CO66"/>
    <mergeCell ref="BM67:BY67"/>
    <mergeCell ref="BZ67:CE67"/>
    <mergeCell ref="CK67:CO67"/>
    <mergeCell ref="CF66:CJ66"/>
    <mergeCell ref="CF67:CJ67"/>
    <mergeCell ref="CF68:CJ68"/>
    <mergeCell ref="CF69:CJ69"/>
    <mergeCell ref="CF70:CJ70"/>
    <mergeCell ref="CF71:CJ71"/>
    <mergeCell ref="BZ76:CE76"/>
    <mergeCell ref="CK76:CO76"/>
    <mergeCell ref="BM77:BY77"/>
    <mergeCell ref="BZ77:CE77"/>
    <mergeCell ref="CK77:CO77"/>
    <mergeCell ref="BM74:BY74"/>
    <mergeCell ref="BZ74:CE74"/>
    <mergeCell ref="CK74:CO74"/>
    <mergeCell ref="BM75:BY75"/>
    <mergeCell ref="BZ75:CE75"/>
    <mergeCell ref="CK75:CO75"/>
    <mergeCell ref="BM72:BY72"/>
    <mergeCell ref="BZ72:CE72"/>
    <mergeCell ref="CK72:CO72"/>
    <mergeCell ref="BM73:BY73"/>
    <mergeCell ref="BZ73:CE73"/>
    <mergeCell ref="CK73:CO73"/>
    <mergeCell ref="CF72:CJ72"/>
    <mergeCell ref="CF73:CJ73"/>
    <mergeCell ref="CF74:CJ74"/>
    <mergeCell ref="CF75:CJ75"/>
    <mergeCell ref="CF76:CJ76"/>
    <mergeCell ref="CF77:CJ77"/>
    <mergeCell ref="BZ82:CE82"/>
    <mergeCell ref="CK82:CO82"/>
    <mergeCell ref="BM83:BY83"/>
    <mergeCell ref="BZ83:CE83"/>
    <mergeCell ref="CK83:CO83"/>
    <mergeCell ref="BM80:BY80"/>
    <mergeCell ref="BZ80:CE80"/>
    <mergeCell ref="CK80:CO80"/>
    <mergeCell ref="BM81:BY81"/>
    <mergeCell ref="BZ81:CE81"/>
    <mergeCell ref="CK81:CO81"/>
    <mergeCell ref="BM78:BY78"/>
    <mergeCell ref="BZ78:CE78"/>
    <mergeCell ref="CK78:CO78"/>
    <mergeCell ref="BM79:BY79"/>
    <mergeCell ref="BZ79:CE79"/>
    <mergeCell ref="CK79:CO79"/>
    <mergeCell ref="CF78:CJ78"/>
    <mergeCell ref="CF79:CJ79"/>
    <mergeCell ref="CF80:CJ80"/>
    <mergeCell ref="CF81:CJ81"/>
    <mergeCell ref="CF82:CJ82"/>
    <mergeCell ref="CF83:CJ83"/>
    <mergeCell ref="BZ88:CE88"/>
    <mergeCell ref="CK88:CO88"/>
    <mergeCell ref="BM89:BY89"/>
    <mergeCell ref="BZ89:CE89"/>
    <mergeCell ref="CK89:CO89"/>
    <mergeCell ref="BM86:BY86"/>
    <mergeCell ref="BZ86:CE86"/>
    <mergeCell ref="CK86:CO86"/>
    <mergeCell ref="BM87:BY87"/>
    <mergeCell ref="BZ87:CE87"/>
    <mergeCell ref="CK87:CO87"/>
    <mergeCell ref="BM84:BY84"/>
    <mergeCell ref="BZ84:CE84"/>
    <mergeCell ref="CK84:CO84"/>
    <mergeCell ref="BM85:BY85"/>
    <mergeCell ref="BZ85:CE85"/>
    <mergeCell ref="CK85:CO85"/>
    <mergeCell ref="CF84:CJ84"/>
    <mergeCell ref="CF85:CJ85"/>
    <mergeCell ref="CF86:CJ86"/>
    <mergeCell ref="CF87:CJ87"/>
    <mergeCell ref="CF88:CJ88"/>
    <mergeCell ref="CF89:CJ89"/>
    <mergeCell ref="BM90:BY90"/>
    <mergeCell ref="BZ90:CE90"/>
    <mergeCell ref="CK90:CO90"/>
    <mergeCell ref="BM91:BY91"/>
    <mergeCell ref="BZ91:CE91"/>
    <mergeCell ref="CK91:CO91"/>
    <mergeCell ref="CF90:CJ90"/>
    <mergeCell ref="CF91:CJ91"/>
    <mergeCell ref="CF93:CJ93"/>
    <mergeCell ref="CF94:CJ94"/>
    <mergeCell ref="CF95:CJ95"/>
    <mergeCell ref="BU103:BY103"/>
    <mergeCell ref="AR98:AS102"/>
    <mergeCell ref="BM100:BY100"/>
    <mergeCell ref="BZ100:CE100"/>
    <mergeCell ref="CK100:CO100"/>
    <mergeCell ref="BM101:BY101"/>
    <mergeCell ref="BZ101:CE101"/>
    <mergeCell ref="CK101:CO101"/>
    <mergeCell ref="BM99:BY99"/>
    <mergeCell ref="BZ99:CE99"/>
    <mergeCell ref="CK99:CO99"/>
    <mergeCell ref="CF101:CJ101"/>
    <mergeCell ref="BZ94:CE94"/>
    <mergeCell ref="CK94:CO94"/>
    <mergeCell ref="BM95:BY95"/>
    <mergeCell ref="BZ95:CE95"/>
    <mergeCell ref="CK95:CO95"/>
    <mergeCell ref="BM93:BY93"/>
    <mergeCell ref="BZ93:CE93"/>
    <mergeCell ref="CK93:CO93"/>
    <mergeCell ref="BF90:BJ90"/>
    <mergeCell ref="BM96:BY96"/>
    <mergeCell ref="BZ96:CE96"/>
    <mergeCell ref="CK96:CO96"/>
    <mergeCell ref="BM97:BY97"/>
    <mergeCell ref="BZ97:CE97"/>
    <mergeCell ref="CK97:CO97"/>
    <mergeCell ref="CF96:CJ96"/>
    <mergeCell ref="CF97:CJ97"/>
    <mergeCell ref="AT104:AZ104"/>
    <mergeCell ref="BF104:BJ104"/>
    <mergeCell ref="AT96:AZ96"/>
    <mergeCell ref="BF96:BJ96"/>
    <mergeCell ref="AT97:AZ97"/>
    <mergeCell ref="BF97:BJ97"/>
    <mergeCell ref="BA98:BE98"/>
    <mergeCell ref="BA99:BE99"/>
    <mergeCell ref="BL99:BL101"/>
    <mergeCell ref="CF99:CJ99"/>
    <mergeCell ref="CF100:CJ100"/>
    <mergeCell ref="BL102:BT102"/>
    <mergeCell ref="BU102:BY102"/>
    <mergeCell ref="BL104:BT104"/>
    <mergeCell ref="BU104:BY104"/>
    <mergeCell ref="BL105:BT105"/>
    <mergeCell ref="BU105:BY105"/>
    <mergeCell ref="BL106:BT106"/>
    <mergeCell ref="BU106:BY106"/>
    <mergeCell ref="BL107:BT107"/>
    <mergeCell ref="BU107:CO107"/>
    <mergeCell ref="BZ102:CJ102"/>
    <mergeCell ref="BZ104:CJ104"/>
    <mergeCell ref="BZ105:CJ105"/>
    <mergeCell ref="BZ106:CJ106"/>
    <mergeCell ref="CK102:CO102"/>
    <mergeCell ref="CK103:CO103"/>
    <mergeCell ref="CK104:CO104"/>
    <mergeCell ref="CK105:CO105"/>
    <mergeCell ref="CK106:CO106"/>
    <mergeCell ref="BL103:BP103"/>
    <mergeCell ref="BQ103:BT103"/>
    <mergeCell ref="BZ103:CF103"/>
    <mergeCell ref="CG103:CJ103"/>
  </mergeCells>
  <phoneticPr fontId="1"/>
  <pageMargins left="0.6" right="0" top="0.25" bottom="0" header="0.3" footer="0.3"/>
  <pageSetup paperSize="9" scale="4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御見積</vt:lpstr>
      <vt:lpstr>納品書(明細書)</vt:lpstr>
      <vt:lpstr>御見積!Print_Area</vt:lpstr>
      <vt:lpstr>'納品書(明細書)'!Print_Area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2019-09-25T03:10:32Z</cp:lastPrinted>
  <dcterms:created xsi:type="dcterms:W3CDTF">2019-05-09T04:36:04Z</dcterms:created>
  <dcterms:modified xsi:type="dcterms:W3CDTF">2019-09-25T06:34:23Z</dcterms:modified>
</cp:coreProperties>
</file>